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15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<sst xmlns="http://schemas.openxmlformats.org/spreadsheetml/2006/main" count="504" uniqueCount="255">
  <si>
    <t>Název</t>
  </si>
  <si>
    <t>Hodnota</t>
  </si>
  <si>
    <t>Nadpis rekapitulace</t>
  </si>
  <si>
    <t>Seznam prací a dodávek elektrotechnických zařízení</t>
  </si>
  <si>
    <t>Akce</t>
  </si>
  <si>
    <t>Rekonstrukce kuchyně ZŠa MŠ Poličná</t>
  </si>
  <si>
    <t>Projekt</t>
  </si>
  <si>
    <t>Elektroinstalace a HR</t>
  </si>
  <si>
    <t>Investor</t>
  </si>
  <si>
    <t>Obec Poličná, Poličná č.p. 144, 757 01 Poličná</t>
  </si>
  <si>
    <t>Z. č.</t>
  </si>
  <si>
    <t/>
  </si>
  <si>
    <t>A. č.</t>
  </si>
  <si>
    <t>Smlouva</t>
  </si>
  <si>
    <t>Vypracoval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</si>
  <si>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</si>
  <si>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</si>
  <si>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</si>
  <si>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</si>
  <si>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</si>
  <si>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</si>
  <si>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</si>
  <si>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</si>
  <si>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</si>
  <si>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</si>
  <si>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</si>
  <si>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</si>
  <si>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</si>
  <si>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</si>
  <si>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</si>
  <si>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</si>
  <si>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</si>
  <si>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</si>
  <si>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</si>
  <si>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</si>
  <si>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</si>
  <si>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</si>
  <si>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</si>
  <si>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</si>
  <si>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</si>
  <si>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</si>
  <si>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</si>
  <si>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</si>
  <si>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</si>
  <si>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</si>
  <si>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</si>
  <si>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</si>
  <si>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</si>
  <si>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</si>
  <si>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</si>
  <si>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</si>
  <si>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</si>
  <si>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</si>
  <si>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Elektromontáže- začátek</t>
  </si>
  <si>
    <t>Kuchyně - začátek</t>
  </si>
  <si>
    <t>ROZBOČOVACÍ MŮSTKY,SVORKY (OEZ)</t>
  </si>
  <si>
    <t>CS-L15 blok 15x16mm2</t>
  </si>
  <si>
    <t>ks</t>
  </si>
  <si>
    <t>PROPOJOVACÍ LIŠTY TROJPÓLOVÉ (OEZ)</t>
  </si>
  <si>
    <t>G3L-1000/16 16mm2,1m</t>
  </si>
  <si>
    <t>QA40-180605 Řadová rozváděčová skříň s panelem</t>
  </si>
  <si>
    <t>Ks</t>
  </si>
  <si>
    <t>PLOMBOVACÍ ŠROUBY</t>
  </si>
  <si>
    <t>M6x10 plomb Šroub plombovací M6x10</t>
  </si>
  <si>
    <t>ZEMNÍCÍ SVORKA</t>
  </si>
  <si>
    <t>ZSA16 zemnicí svorka na potrubí</t>
  </si>
  <si>
    <t>Cu pás.ZSA16 Pásek uzemňovací Cu, 0.5m</t>
  </si>
  <si>
    <t>EKVIPOTENCIONÁLNÍ SVORKOVNICE</t>
  </si>
  <si>
    <t>EPS 3+KO100E v krabici KO100E</t>
  </si>
  <si>
    <t>EPS1 EPS 1 bez krytu</t>
  </si>
  <si>
    <t>ŠTÍTKY PRŮHLEDNÉ</t>
  </si>
  <si>
    <t>40x15 Štítky průhledné 40x15</t>
  </si>
  <si>
    <t>TŘMENY UPEVŇOVACÍ-DRŽÁKY DIN LIŠT</t>
  </si>
  <si>
    <t>TS/20 plochý Držák lišty DIN plochý, výška 20mm, otvor závit.</t>
  </si>
  <si>
    <t>KONCOVÁ SVĚRKA</t>
  </si>
  <si>
    <t>RSAL35 Koncová svěrka</t>
  </si>
  <si>
    <t>RSAL15 Koncová svěrka</t>
  </si>
  <si>
    <t>LIŠTA TS 35</t>
  </si>
  <si>
    <t>TS35-400mm Lišta TS 35 (svazek 5 ks)</t>
  </si>
  <si>
    <t>ŘADOVÉ SVORNICE RSA PE</t>
  </si>
  <si>
    <t>S VODIVÝM SPOJENÍM NA LIŠTU</t>
  </si>
  <si>
    <t>RSA PE 6 A Řadová svornice</t>
  </si>
  <si>
    <t>RSA PE 4 A Řadová svornice</t>
  </si>
  <si>
    <t>ŘADOVÉ SVORNICE RSA 10 - doprodej</t>
  </si>
  <si>
    <t>RSA 10 Řadová svornice</t>
  </si>
  <si>
    <t>ŘADOVÉ SVORNICE RSA 6 A</t>
  </si>
  <si>
    <t>RSA 6 A Řadová svornice</t>
  </si>
  <si>
    <t>ŘADOVÉ SVORNICE RSA 4 A</t>
  </si>
  <si>
    <t>RSA 4 A Řadová svornice</t>
  </si>
  <si>
    <t>ŘADOVÉ SVORNICE RSA 2,5 A</t>
  </si>
  <si>
    <t>RSA 2,5A Řadová svornice</t>
  </si>
  <si>
    <t>LTE-32C-3 Jistič</t>
  </si>
  <si>
    <t>LTE-20C-3 Jistič</t>
  </si>
  <si>
    <t>LTE-16C-3 Jistič</t>
  </si>
  <si>
    <t>LTE-6C-3 Jistič</t>
  </si>
  <si>
    <t>LTE-10C-3 Jistič</t>
  </si>
  <si>
    <t>LPE-10B-1 Jistič</t>
  </si>
  <si>
    <t>LPE-16B-1 Jistič</t>
  </si>
  <si>
    <t>LPE-6B-1 Jistič</t>
  </si>
  <si>
    <t>LPE-4B-1 Jistič</t>
  </si>
  <si>
    <t>LFN-63-4-030AC Proudový chránič</t>
  </si>
  <si>
    <t>LFN-40-4-030AC Proudový chránič</t>
  </si>
  <si>
    <t>LFN-80-4-030AC Proudový chránič</t>
  </si>
  <si>
    <t>VODIČ JEDNOŽILOVÝ (CY)</t>
  </si>
  <si>
    <t>H07V-U 10  mm2 , pevně</t>
  </si>
  <si>
    <t>m</t>
  </si>
  <si>
    <t>VODIČ JEDNOŽILOVÝ OHEBNÝ (CYA)</t>
  </si>
  <si>
    <t>H07V-K 6   mm2 , pevně</t>
  </si>
  <si>
    <t>KABEL SILOVÝ,IZOLACE PVC S VODIČEM PE</t>
  </si>
  <si>
    <t>CYKY-J 3x1.5 mm2 , pevně</t>
  </si>
  <si>
    <t>CYKY-J 3x2.5 mm2 , pevně</t>
  </si>
  <si>
    <t>CYKY-J 5x2.5 mm2 , pevně</t>
  </si>
  <si>
    <t>CYKY-J 5x1.5 mm2 , pevně</t>
  </si>
  <si>
    <t>KABEL-ŠNŮRA STŘEDNÍ, IZOLACE PRYŽ</t>
  </si>
  <si>
    <t>H07RN-F 5G2,5   , pevně</t>
  </si>
  <si>
    <t>H07RN-F 5G4   , pevně</t>
  </si>
  <si>
    <t>H07RN-F 5G6   , pevně</t>
  </si>
  <si>
    <t>KABEL SILOVÝ,IZOLACE PVC</t>
  </si>
  <si>
    <t>CYKY-J 3x95+50 mm2 , pevně</t>
  </si>
  <si>
    <t>H07V-K 50  mm2 , pevně</t>
  </si>
  <si>
    <t>H07V-K 35  mm2 , pevně</t>
  </si>
  <si>
    <t>H07V-K 25  mm2 , pevně</t>
  </si>
  <si>
    <t>H07V-K 10  mm2 , pevně</t>
  </si>
  <si>
    <t>KRABICE PŘÍSTROJOVÁ POD OMÍTKU</t>
  </si>
  <si>
    <t>KP68/2 73x30</t>
  </si>
  <si>
    <t>ZÁSUVKA TANGO S VÍČKEM, IP44</t>
  </si>
  <si>
    <t>5518A-2999 B 2p+PE, bílá</t>
  </si>
  <si>
    <t>ZÁSUVKA PRŮMYSLOVÁ NÁSTĚNNÁ, IP67</t>
  </si>
  <si>
    <t>IZG1653 16A,400V,3p+N+PE</t>
  </si>
  <si>
    <t>STROJEK SPÍNAČE "TANGO"</t>
  </si>
  <si>
    <t>3558-A05340 sériov.přep.(5)</t>
  </si>
  <si>
    <t>3558-A01340 1-pól.vyp.(1)</t>
  </si>
  <si>
    <t>3558-A06340 střídav.přep.(6)</t>
  </si>
  <si>
    <t>SPÍNAČ DO VLHKA POD OMÍT. IP44</t>
  </si>
  <si>
    <t>3558A-05940 B sériový přepínač</t>
  </si>
  <si>
    <t>3558A-06940 B střídavý přepínač</t>
  </si>
  <si>
    <t>DIONE 13 LED 840 NM1 Nouzové LED svítidlo</t>
  </si>
  <si>
    <t xml:space="preserve"> OBERON L1 12 ST 6k4 840 Průmyslové LED svítidlo</t>
  </si>
  <si>
    <t>AESTETICA</t>
  </si>
  <si>
    <t xml:space="preserve"> 544 11SE 1N</t>
  </si>
  <si>
    <t>PŘÍSLUŠENSTVÍ K ŘADĚ AESTETICA</t>
  </si>
  <si>
    <t>plastový kryt</t>
  </si>
  <si>
    <t>99-886 signalizační tabulka “šipka dolů” pro 6 W</t>
  </si>
  <si>
    <t>Montáž rozvaděče</t>
  </si>
  <si>
    <t>kpl</t>
  </si>
  <si>
    <t>Nepředvídatelné práce a materiál</t>
  </si>
  <si>
    <t>Drobný materiál do rozvaděče + perforované žlaby</t>
  </si>
  <si>
    <t>VYSEKANI RYH VE ZDIVU</t>
  </si>
  <si>
    <t xml:space="preserve"> Sire 70 mm</t>
  </si>
  <si>
    <t>VYSEKANI RYH V BETONOVE DLAZBE</t>
  </si>
  <si>
    <t xml:space="preserve"> Sire 200 mm</t>
  </si>
  <si>
    <t>HRUBA VYPLN RYH MALTOU</t>
  </si>
  <si>
    <t xml:space="preserve"> Jakekoliv sire</t>
  </si>
  <si>
    <t>m2</t>
  </si>
  <si>
    <t>LESENI LEHKE PRACOVNI</t>
  </si>
  <si>
    <t xml:space="preserve"> Do 1.5 m</t>
  </si>
  <si>
    <t>VYSEKANI KAPES VE ZDIVU</t>
  </si>
  <si>
    <t>CIHELNEM PRO KRABICE</t>
  </si>
  <si>
    <t xml:space="preserve"> 50x50x50 mm</t>
  </si>
  <si>
    <t>BETONOVEM PRO KRABICE</t>
  </si>
  <si>
    <t>Zazdění krabic ve zdivu</t>
  </si>
  <si>
    <t>HODINOVE ZUCTOVACI SAZBY</t>
  </si>
  <si>
    <t xml:space="preserve"> Demontaz stavajiciho zarizeni</t>
  </si>
  <si>
    <t>hod</t>
  </si>
  <si>
    <t xml:space="preserve"> Uprava stavajiciho zarizeni</t>
  </si>
  <si>
    <t xml:space="preserve"> Priprava ke komplexni zkousce</t>
  </si>
  <si>
    <t xml:space="preserve"> Zkusebni provoz</t>
  </si>
  <si>
    <t xml:space="preserve"> Zauceni obsluhy</t>
  </si>
  <si>
    <t xml:space="preserve"> Zabezpeceni pracoviste</t>
  </si>
  <si>
    <t>SPOLUPRACE S DODAVATELEM PRI</t>
  </si>
  <si>
    <t xml:space="preserve"> zapojovani a zkouskach</t>
  </si>
  <si>
    <t>KOORDINACE POSTUPU PRACI</t>
  </si>
  <si>
    <t xml:space="preserve"> S ostatnimi profesemi</t>
  </si>
  <si>
    <t>PROVEDENI REVIZNICH ZKOUSEK</t>
  </si>
  <si>
    <t>DLE CSN 331500</t>
  </si>
  <si>
    <t xml:space="preserve"> Spoluprace s reviz.technikem</t>
  </si>
  <si>
    <t xml:space="preserve"> Revizni technik</t>
  </si>
  <si>
    <t>Dokumentace skutečného stavu</t>
  </si>
  <si>
    <t>Kuchyně - celkem</t>
  </si>
  <si>
    <t>Hlavní rozvaděč - začátek</t>
  </si>
  <si>
    <t>QA40-180606 Řadová rozváděčová skříň-bez panelu s nosníky-kompletní, příbod spodem</t>
  </si>
  <si>
    <t>QA40-180806 Řadová rozváděčová skříň kompletnís panelem,  vývody vrchem</t>
  </si>
  <si>
    <t>Podstavec pod pole přívodní a vývodní</t>
  </si>
  <si>
    <t>Boky ke skříním</t>
  </si>
  <si>
    <t>Ochrana napájecího vedení 230 V/50 Hz  kombinované svodiče typu 1 a 2 (B+C) pro síť TN-C,TN-S, TT, IT</t>
  </si>
  <si>
    <t>FLP-B+C MAXI VS/3 kombinovaný svodič bleskových proudů a přepětí, vhodné pro 3-fázový systém TN-C, instalace na vstupu do budovy, 75 kA (10/350), 180 kA (8/20), dálková signalizace poruchy</t>
  </si>
  <si>
    <t>BH630NE305 Spínací blok</t>
  </si>
  <si>
    <t>SE-BH-0630-DTV3 Nadproudová spoušť</t>
  </si>
  <si>
    <t>CS-BH-B011 Připojovací sada</t>
  </si>
  <si>
    <t>OD-BH-VP01 Plombovací vložka šroubu</t>
  </si>
  <si>
    <t>SV-BHD-X230 Napěťová spoušť</t>
  </si>
  <si>
    <t>PS-BHD-1100 Spínač</t>
  </si>
  <si>
    <t>PS-BHD-2000 Spínač</t>
  </si>
  <si>
    <t>MĚŘÍCÍ TRANSFORMÁTOR PROUDU, NÁSUVNÝ (MT BRNO)</t>
  </si>
  <si>
    <t>CLA2.2 400/5A,15VA,0.5%</t>
  </si>
  <si>
    <t>OPVP10-1 Pojistkový odpínač</t>
  </si>
  <si>
    <t>PVA10 6A gG Pojistková vložka</t>
  </si>
  <si>
    <t xml:space="preserve"> Repase demontovaneho zarizeni</t>
  </si>
  <si>
    <t xml:space="preserve"> Demontaz stavajiciho zarizeni - přívodního pole</t>
  </si>
  <si>
    <t xml:space="preserve"> Montaz - přívodního pole</t>
  </si>
  <si>
    <t>Použití stívajících měřících transf. proudu - demontáž a montáž</t>
  </si>
  <si>
    <t>H07V-K 95  mm2 , pevně</t>
  </si>
  <si>
    <t>distrib.blok DTB 2x120/2x95+1x50 ŠE</t>
  </si>
  <si>
    <t>H07V-K 4   mm2 , pevně</t>
  </si>
  <si>
    <t>H07V-K 2.5 mm2 , pevně</t>
  </si>
  <si>
    <t>H07V-K 1.5 mm2 , pevně</t>
  </si>
  <si>
    <t>OPVP10-3 Pojistkový odpínač</t>
  </si>
  <si>
    <t>FH000-3A/T Pojistkový odpínač</t>
  </si>
  <si>
    <t>FH00-1A/F Pojistkový odpínač</t>
  </si>
  <si>
    <t>tlačítko GW42204 - central stop</t>
  </si>
  <si>
    <t>OPVP14-3 Pojistkový odpínač</t>
  </si>
  <si>
    <t>LTN-10B-1 Jistič</t>
  </si>
  <si>
    <t>LTN-16B-1 Jistič</t>
  </si>
  <si>
    <t>LTN-16B-3 Jistič</t>
  </si>
  <si>
    <t>LTN-10B-3 Jistič</t>
  </si>
  <si>
    <t>LTN-20B-3 Jistič</t>
  </si>
  <si>
    <t>TS35-800mm Lišta TS 35 (svazek 5 ks)</t>
  </si>
  <si>
    <t>ŘADOVÉ SVORNICE PRO NULOVÉ VODIČE</t>
  </si>
  <si>
    <t>EURO N4 Řadová svornice pro nulové vodiče</t>
  </si>
  <si>
    <t xml:space="preserve"> Montaz - vývodového pole</t>
  </si>
  <si>
    <t>Úprava rámu rozvaděče pole 1a2</t>
  </si>
  <si>
    <t>Hlavní rozvaděč - celkem</t>
  </si>
  <si>
    <t>Podružný materiál</t>
  </si>
  <si>
    <t>Elektromontáže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</si>
  <si>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</si>
  <si>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</si>
  <si>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</si>
  <si>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</si>
  <si>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</si>
  <si>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</si>
  <si>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</si>
  <si>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</si>
  <si>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1,00%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</si>
  <si>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</si>
  <si>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</si>
  <si>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</si>
  <si>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</si>
  <si>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</si>
  <si>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</si>
  <si>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</si>
  <si>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</si>
  <si>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</si>
  <si>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</si>
  <si>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</si>
  <si>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</si>
  <si>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</si>
  <si>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</si>
  <si>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</si>
  <si>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</si>
  <si>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</si>
  <si>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</si>
  <si>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</si>
  <si>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 xml:space="preserve">  Kuchyně - začátek</t>
  </si>
  <si>
    <t xml:space="preserve">  Hlavní rozvaděč - začátek</t>
  </si>
  <si>
    <t>Seznam výrobců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</si>
</sst>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敓潧⁥䥕退婊㕐☸_x0008_"/>
      <family val="0"/>
    </font>
    <font>
      <b/>
      <sz val="11"/>
      <color indexed="8"/>
      <name val="敓潧⁥䥕退婊㕐☸_x0008_"/>
      <family val="0"/>
    </font>
    <font>
      <b/>
      <sz val="10"/>
      <color indexed="8"/>
      <name val="敓潧⁥䥕退婊㕐☸_x0008_"/>
      <family val="0"/>
    </font>
    <font>
      <b/>
      <sz val="9"/>
      <color indexed="8"/>
      <name val="敓潧⁥䥕退婊㕐☸_x0008_"/>
      <family val="0"/>
    </font>
    <font>
      <i/>
      <sz val="10"/>
      <color indexed="8"/>
      <name val="敓潧⁥䥕退婊㕐☸_x0008_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敓潧⁥䥕退婊㕐☸_x0008_"/>
      <family val="0"/>
    </font>
    <font>
      <b/>
      <sz val="11"/>
      <color rgb="FF000000"/>
      <name val="敓潧⁥䥕退婊㕐☸_x0008_"/>
      <family val="0"/>
    </font>
    <font>
      <b/>
      <sz val="10"/>
      <color rgb="FF000000"/>
      <name val="敓潧⁥䥕退婊㕐☸_x0008_"/>
      <family val="0"/>
    </font>
    <font>
      <b/>
      <sz val="9"/>
      <color rgb="FF000000"/>
      <name val="敓潧⁥䥕退婊㕐☸_x0008_"/>
      <family val="0"/>
    </font>
    <font>
      <i/>
      <sz val="10"/>
      <color rgb="FF000000"/>
      <name val="敓潧⁥䥕退婊㕐☸_x0008_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9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0" fillId="34" borderId="10" xfId="0" applyNumberFormat="1" applyFont="1" applyFill="1" applyBorder="1" applyAlignment="1">
      <alignment horizontal="left"/>
    </xf>
    <xf numFmtId="49" fontId="41" fillId="35" borderId="10" xfId="0" applyNumberFormat="1" applyFont="1" applyFill="1" applyBorder="1" applyAlignment="1">
      <alignment horizontal="left"/>
    </xf>
    <xf numFmtId="49" fontId="39" fillId="36" borderId="10" xfId="0" applyNumberFormat="1" applyFont="1" applyFill="1" applyBorder="1" applyAlignment="1">
      <alignment horizontal="left"/>
    </xf>
    <xf numFmtId="49" fontId="42" fillId="37" borderId="10" xfId="0" applyNumberFormat="1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39" fillId="33" borderId="10" xfId="0" applyNumberFormat="1" applyFont="1" applyFill="1" applyBorder="1" applyAlignment="1">
      <alignment horizontal="left"/>
    </xf>
    <xf numFmtId="4" fontId="40" fillId="34" borderId="10" xfId="0" applyNumberFormat="1" applyFont="1" applyFill="1" applyBorder="1" applyAlignment="1">
      <alignment horizontal="right"/>
    </xf>
    <xf numFmtId="4" fontId="41" fillId="35" borderId="10" xfId="0" applyNumberFormat="1" applyFont="1" applyFill="1" applyBorder="1" applyAlignment="1">
      <alignment horizontal="right"/>
    </xf>
    <xf numFmtId="4" fontId="39" fillId="36" borderId="10" xfId="0" applyNumberFormat="1" applyFont="1" applyFill="1" applyBorder="1" applyAlignment="1">
      <alignment horizontal="right"/>
    </xf>
    <xf numFmtId="4" fontId="42" fillId="37" borderId="10" xfId="0" applyNumberFormat="1" applyFont="1" applyFill="1" applyBorder="1" applyAlignment="1">
      <alignment horizontal="right"/>
    </xf>
    <xf numFmtId="49" fontId="41" fillId="35" borderId="10" xfId="0" applyNumberFormat="1" applyFont="1" applyFill="1" applyBorder="1" applyAlignment="1">
      <alignment horizontal="center"/>
    </xf>
    <xf numFmtId="4" fontId="41" fillId="35" borderId="10" xfId="0" applyNumberFormat="1" applyFont="1" applyFill="1" applyBorder="1" applyAlignment="1">
      <alignment horizontal="center"/>
    </xf>
    <xf numFmtId="4" fontId="39" fillId="36" borderId="10" xfId="0" applyNumberFormat="1" applyFont="1" applyFill="1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49" fontId="39" fillId="33" borderId="10" xfId="0" applyNumberFormat="1" applyFont="1" applyFill="1" applyBorder="1" applyAlignment="1">
      <alignment horizontal="left" wrapText="1" shrinkToFit="1"/>
    </xf>
    <xf numFmtId="4" fontId="39" fillId="33" borderId="10" xfId="0" applyNumberFormat="1" applyFont="1" applyFill="1" applyBorder="1" applyAlignment="1">
      <alignment horizontal="left" wrapText="1" shrinkToFit="1"/>
    </xf>
    <xf numFmtId="0" fontId="0" fillId="0" borderId="10" xfId="0" applyBorder="1" applyAlignment="1">
      <alignment wrapText="1" shrinkToFit="1"/>
    </xf>
    <xf numFmtId="0" fontId="0" fillId="0" borderId="0" xfId="0" applyAlignment="1" applyProtection="1">
      <alignment wrapText="1" shrinkToFit="1"/>
      <protection/>
    </xf>
    <xf numFmtId="0" fontId="0" fillId="0" borderId="0" xfId="0" applyAlignment="1">
      <alignment wrapText="1" shrinkToFit="1"/>
    </xf>
    <xf numFmtId="49" fontId="40" fillId="34" borderId="10" xfId="0" applyNumberFormat="1" applyFont="1" applyFill="1" applyBorder="1" applyAlignment="1">
      <alignment horizontal="left" wrapText="1" shrinkToFit="1"/>
    </xf>
    <xf numFmtId="4" fontId="40" fillId="34" borderId="10" xfId="0" applyNumberFormat="1" applyFont="1" applyFill="1" applyBorder="1" applyAlignment="1">
      <alignment horizontal="right" wrapText="1" shrinkToFit="1"/>
    </xf>
    <xf numFmtId="49" fontId="41" fillId="35" borderId="10" xfId="0" applyNumberFormat="1" applyFont="1" applyFill="1" applyBorder="1" applyAlignment="1">
      <alignment horizontal="left" wrapText="1" shrinkToFit="1"/>
    </xf>
    <xf numFmtId="4" fontId="41" fillId="35" borderId="10" xfId="0" applyNumberFormat="1" applyFont="1" applyFill="1" applyBorder="1" applyAlignment="1">
      <alignment horizontal="right" wrapText="1" shrinkToFit="1"/>
    </xf>
    <xf numFmtId="49" fontId="43" fillId="38" borderId="10" xfId="0" applyNumberFormat="1" applyFont="1" applyFill="1" applyBorder="1" applyAlignment="1">
      <alignment horizontal="left" wrapText="1" shrinkToFit="1"/>
    </xf>
    <xf numFmtId="4" fontId="43" fillId="38" borderId="10" xfId="0" applyNumberFormat="1" applyFont="1" applyFill="1" applyBorder="1" applyAlignment="1">
      <alignment horizontal="right" wrapText="1" shrinkToFit="1"/>
    </xf>
    <xf numFmtId="49" fontId="39" fillId="36" borderId="10" xfId="0" applyNumberFormat="1" applyFont="1" applyFill="1" applyBorder="1" applyAlignment="1">
      <alignment horizontal="left" wrapText="1" shrinkToFit="1"/>
    </xf>
    <xf numFmtId="4" fontId="39" fillId="36" borderId="10" xfId="0" applyNumberFormat="1" applyFont="1" applyFill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 shrinkToFi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9.28125" style="1" bestFit="1" customWidth="1"/>
    <col min="2" max="2" width="15.00390625" style="10" bestFit="1" customWidth="1"/>
    <col min="3" max="3" width="11.28125" style="10" bestFit="1" customWidth="1"/>
    <col min="6" max="6" width="4.57421875" style="9" hidden="1" customWidth="1"/>
  </cols>
  <sheetData>
    <row r="1" spans="1:6" ht="15">
      <c r="A1" s="2" t="s">
        <v>0</v>
      </c>
      <c r="B1" s="11" t="s">
        <v>224</v>
      </c>
      <c r="C1" s="11" t="s">
        <v>225</v>
      </c>
      <c r="D1" s="3"/>
      <c r="F1" s="19">
        <f>SUM(Rozpočet!E4,Rozpočet!E6,Rozpočet!E10,Rozpočet!E12,Rozpočet!E15,Rozpočet!E18,Rozpočet!E20,Rozpočet!E22,Rozpočet!E25,Rozpočet!E27:E28,Rozpočet!E31,Rozpočet!E33,Rozpočet!E35,Rozpočet!E37,Rozpočet!E51,Rozpočet!E53,Rozpočet!E55,Rozpočet!E60,Rozpočet!E64,Rozpočet!E66,Rozpočet!E73,Rozpočet!E75,Rozpočet!E77,Rozpočet!E79,Rozpočet!E83,Rozpočet!E88,Rozpočet!E90:E91,Rozpočet!E96,Rozpočet!E98)+SUM(Rozpočet!E100,Rozpočet!E102,Rozpočet!E104:E105,Rozpočet!E107:E108,Rozpočet!E111,Rozpočet!E118,Rozpočet!E120)</f>
        <v>0</v>
      </c>
    </row>
    <row r="2" spans="1:6" ht="15">
      <c r="A2" s="5" t="s">
        <v>226</v>
      </c>
      <c r="B2" s="13"/>
      <c r="C2" s="13"/>
      <c r="D2" s="3"/>
      <c r="F2" s="19">
        <f>SUM(Rozpočet!G4,Rozpočet!G6,Rozpočet!G10,Rozpočet!G12,Rozpočet!G15,Rozpočet!G18,Rozpočet!G20,Rozpočet!G22,Rozpočet!G25,Rozpočet!G27:G28,Rozpočet!G31,Rozpočet!G33,Rozpočet!G35,Rozpočet!G37,Rozpočet!G51,Rozpočet!G53,Rozpočet!G55,Rozpočet!G60,Rozpočet!G64,Rozpočet!G66,Rozpočet!G73,Rozpočet!G75,Rozpočet!G77,Rozpočet!G79,Rozpočet!G83,Rozpočet!G88,Rozpočet!G90:G91,Rozpočet!G96,Rozpočet!G98)+SUM(Rozpočet!G100,Rozpočet!G102,Rozpočet!G104:G105,Rozpočet!G107:G108,Rozpočet!G111,Rozpočet!G118,Rozpočet!G120)</f>
        <v>0</v>
      </c>
    </row>
    <row r="3" spans="1:4" ht="15">
      <c r="A3" s="6" t="s">
        <v>227</v>
      </c>
      <c r="B3" s="14">
        <f>0</f>
        <v>0</v>
      </c>
      <c r="C3" s="14"/>
      <c r="D3" s="3"/>
    </row>
    <row r="4" spans="1:4" ht="15">
      <c r="A4" s="6" t="s">
        <v>228</v>
      </c>
      <c r="B4" s="14">
        <f>B3*Parametry!B16/100</f>
        <v>0</v>
      </c>
      <c r="C4" s="14">
        <f>B3*Parametry!B17/100</f>
        <v>0</v>
      </c>
      <c r="D4" s="3"/>
    </row>
    <row r="5" spans="1:4" ht="15">
      <c r="A5" s="6" t="s">
        <v>229</v>
      </c>
      <c r="B5" s="14"/>
      <c r="C5" s="14">
        <f>(Rozpočet!E195)+0</f>
        <v>0</v>
      </c>
      <c r="D5" s="3"/>
    </row>
    <row r="6" spans="1:4" ht="15">
      <c r="A6" s="6" t="s">
        <v>230</v>
      </c>
      <c r="B6" s="14"/>
      <c r="C6" s="14">
        <f>0+(Rozpočet!G195)+0</f>
        <v>0</v>
      </c>
      <c r="D6" s="3"/>
    </row>
    <row r="7" spans="1:4" ht="15">
      <c r="A7" s="7" t="s">
        <v>231</v>
      </c>
      <c r="B7" s="15">
        <f>B3+B4</f>
        <v>0</v>
      </c>
      <c r="C7" s="15">
        <f>C3+C4+C5+C6</f>
        <v>0</v>
      </c>
      <c r="D7" s="3"/>
    </row>
    <row r="8" spans="1:4" ht="15">
      <c r="A8" s="6" t="s">
        <v>232</v>
      </c>
      <c r="B8" s="14"/>
      <c r="C8" s="14">
        <f>(C5+C6)*Parametry!B18/100</f>
        <v>0</v>
      </c>
      <c r="D8" s="3"/>
    </row>
    <row r="9" spans="1:4" ht="15">
      <c r="A9" s="6" t="s">
        <v>233</v>
      </c>
      <c r="B9" s="14"/>
      <c r="C9" s="14">
        <f>0+0</f>
        <v>0</v>
      </c>
      <c r="D9" s="3"/>
    </row>
    <row r="10" spans="1:4" ht="15">
      <c r="A10" s="6" t="s">
        <v>234</v>
      </c>
      <c r="B10" s="14"/>
      <c r="C10" s="14">
        <f>0+0</f>
        <v>0</v>
      </c>
      <c r="D10" s="3"/>
    </row>
    <row r="11" spans="1:4" ht="15">
      <c r="A11" s="6" t="s">
        <v>235</v>
      </c>
      <c r="B11" s="14"/>
      <c r="C11" s="14">
        <f>(C9+C10)*Parametry!B19/100</f>
        <v>0</v>
      </c>
      <c r="D11" s="3"/>
    </row>
    <row r="12" spans="1:4" ht="15">
      <c r="A12" s="7" t="s">
        <v>236</v>
      </c>
      <c r="B12" s="15">
        <f>B7</f>
        <v>0</v>
      </c>
      <c r="C12" s="15">
        <f>C7+C8+C9+C10+C11</f>
        <v>0</v>
      </c>
      <c r="D12" s="3"/>
    </row>
    <row r="13" spans="1:4" ht="15">
      <c r="A13" s="6" t="s">
        <v>237</v>
      </c>
      <c r="B13" s="14"/>
      <c r="C13" s="14">
        <f>(B12+C12)*Parametry!B20/100</f>
        <v>0</v>
      </c>
      <c r="D13" s="3"/>
    </row>
    <row r="14" spans="1:4" ht="15">
      <c r="A14" s="6" t="s">
        <v>238</v>
      </c>
      <c r="B14" s="14"/>
      <c r="C14" s="14">
        <f>(B12+C12)*Parametry!B21/100</f>
        <v>0</v>
      </c>
      <c r="D14" s="3"/>
    </row>
    <row r="15" spans="1:4" ht="15">
      <c r="A15" s="6" t="s">
        <v>239</v>
      </c>
      <c r="B15" s="14"/>
      <c r="C15" s="14">
        <f>(B7+C7)*Parametry!B22/100</f>
        <v>0</v>
      </c>
      <c r="D15" s="3"/>
    </row>
    <row r="16" spans="1:4" ht="15">
      <c r="A16" s="5" t="s">
        <v>240</v>
      </c>
      <c r="B16" s="13"/>
      <c r="C16" s="13">
        <f>B12+C12+C13+C14+C15</f>
        <v>0</v>
      </c>
      <c r="D16" s="3"/>
    </row>
    <row r="17" spans="1:4" ht="15">
      <c r="A17" s="6" t="s">
        <v>11</v>
      </c>
      <c r="B17" s="14"/>
      <c r="C17" s="14"/>
      <c r="D17" s="3"/>
    </row>
    <row r="18" spans="1:4" ht="15">
      <c r="A18" s="5" t="s">
        <v>241</v>
      </c>
      <c r="B18" s="13"/>
      <c r="C18" s="13"/>
      <c r="D18" s="3"/>
    </row>
    <row r="19" spans="1:4" ht="15">
      <c r="A19" s="6" t="s">
        <v>242</v>
      </c>
      <c r="B19" s="14"/>
      <c r="C19" s="14">
        <f>C12*Parametry!B23/100</f>
        <v>0</v>
      </c>
      <c r="D19" s="3"/>
    </row>
    <row r="20" spans="1:4" ht="15">
      <c r="A20" s="6" t="s">
        <v>243</v>
      </c>
      <c r="B20" s="14"/>
      <c r="C20" s="14">
        <f>C12*Parametry!B24/100</f>
        <v>0</v>
      </c>
      <c r="D20" s="3"/>
    </row>
    <row r="21" spans="1:4" ht="15">
      <c r="A21" s="5" t="s">
        <v>244</v>
      </c>
      <c r="B21" s="13"/>
      <c r="C21" s="13">
        <f>C19+C20</f>
        <v>0</v>
      </c>
      <c r="D21" s="3"/>
    </row>
    <row r="22" spans="1:4" ht="15">
      <c r="A22" s="6" t="s">
        <v>245</v>
      </c>
      <c r="B22" s="14"/>
      <c r="C22" s="14">
        <f>Parametry!B25*Parametry!B28*(C16*Parametry!B27)^Parametry!B26</f>
        <v>0</v>
      </c>
      <c r="D22" s="3"/>
    </row>
    <row r="23" spans="1:4" ht="15">
      <c r="A23" s="6" t="s">
        <v>11</v>
      </c>
      <c r="B23" s="14"/>
      <c r="C23" s="14"/>
      <c r="D23" s="3"/>
    </row>
    <row r="24" spans="1:4" ht="15">
      <c r="A24" s="4" t="s">
        <v>246</v>
      </c>
      <c r="B24" s="12"/>
      <c r="C24" s="12">
        <f>C16+C21+C22</f>
        <v>0</v>
      </c>
      <c r="D24" s="3"/>
    </row>
    <row r="25" spans="1:4" ht="15">
      <c r="A25" s="6" t="s">
        <v>247</v>
      </c>
      <c r="B25" s="14">
        <f>(SUM(Rozpočet!E4:E8,Rozpočet!E10:E71,Rozpočet!E73:E126,Rozpočet!E129:E191,Rozpočet!E194))+(SUM(Rozpočet!G4:G8,Rozpočet!G10:G71,Rozpočet!G73:G126,Rozpočet!G129:G191))+B4+C4+C8+C11+C13+C14+C15+C21+C22</f>
        <v>0</v>
      </c>
      <c r="C25" s="14">
        <f>B25*Parametry!B31/100</f>
        <v>0</v>
      </c>
      <c r="D25" s="3"/>
    </row>
    <row r="26" spans="1:4" ht="15">
      <c r="A26" s="6" t="s">
        <v>248</v>
      </c>
      <c r="B26" s="14">
        <f>(F1+SUM(Rozpočet!E122:E123,Rozpočet!E133,Rozpočet!E142,Rozpočet!E146,Rozpočet!E151,Rozpočet!E165,Rozpočet!E174,Rozpočet!E176,Rozpočet!E178,Rozpočet!E180,Rozpočet!E182,Rozpočet!E184))+(F2+SUM(Rozpočet!G122:G123,Rozpočet!G133,Rozpočet!G142,Rozpočet!G146,Rozpočet!G151,Rozpočet!G165,Rozpočet!G174,Rozpočet!G176,Rozpočet!G178,Rozpočet!G180,Rozpočet!G182,Rozpočet!G184))</f>
        <v>0</v>
      </c>
      <c r="C26" s="14">
        <f>B26*Parametry!B32/100</f>
        <v>0</v>
      </c>
      <c r="D26" s="3"/>
    </row>
    <row r="27" spans="1:4" ht="15">
      <c r="A27" s="4" t="s">
        <v>249</v>
      </c>
      <c r="B27" s="12"/>
      <c r="C27" s="12">
        <f>C24+C25+C26</f>
        <v>0</v>
      </c>
      <c r="D27" s="3"/>
    </row>
    <row r="28" spans="1:4" ht="15">
      <c r="A28" s="6" t="s">
        <v>11</v>
      </c>
      <c r="B28" s="14"/>
      <c r="C28" s="14"/>
      <c r="D28" s="3"/>
    </row>
    <row r="29" spans="1:4" ht="15">
      <c r="A29" s="6" t="s">
        <v>250</v>
      </c>
      <c r="B29" s="14"/>
      <c r="C29" s="14">
        <f>C24*Parametry!B29/100</f>
        <v>0</v>
      </c>
      <c r="D29" s="3"/>
    </row>
    <row r="30" spans="1:4" ht="15">
      <c r="A30" s="6" t="s">
        <v>250</v>
      </c>
      <c r="B30" s="14"/>
      <c r="C30" s="14">
        <f>C24*Parametry!B30/100</f>
        <v>0</v>
      </c>
      <c r="D30" s="3"/>
    </row>
    <row r="31" spans="1:4" ht="15">
      <c r="A31" s="5" t="s">
        <v>251</v>
      </c>
      <c r="B31" s="16" t="s">
        <v>47</v>
      </c>
      <c r="C31" s="16" t="s">
        <v>49</v>
      </c>
      <c r="D31" s="3"/>
    </row>
    <row r="32" spans="1:4" ht="15">
      <c r="A32" s="6" t="s">
        <v>53</v>
      </c>
      <c r="B32" s="14">
        <f>(Rozpočet!E195)</f>
        <v>0</v>
      </c>
      <c r="C32" s="14">
        <f>(Rozpočet!G195)</f>
        <v>0</v>
      </c>
      <c r="D32" s="3"/>
    </row>
    <row r="33" spans="1:4" ht="15">
      <c r="A33" s="6" t="s">
        <v>252</v>
      </c>
      <c r="B33" s="14">
        <f>(Rozpočet!E127)</f>
        <v>0</v>
      </c>
      <c r="C33" s="14">
        <f>(Rozpočet!G127)</f>
        <v>0</v>
      </c>
      <c r="D33" s="3"/>
    </row>
    <row r="34" spans="1:4" ht="15">
      <c r="A34" s="6" t="s">
        <v>253</v>
      </c>
      <c r="B34" s="14">
        <f>(Rozpočet!E193)</f>
        <v>0</v>
      </c>
      <c r="C34" s="14">
        <f>(Rozpočet!G193)</f>
        <v>0</v>
      </c>
      <c r="D34" s="3"/>
    </row>
    <row r="35" spans="1:4" ht="15">
      <c r="A35" s="6" t="s">
        <v>11</v>
      </c>
      <c r="B35" s="14"/>
      <c r="C35" s="14"/>
      <c r="D35" s="3"/>
    </row>
    <row r="36" spans="1:4" ht="15">
      <c r="A36" s="5" t="s">
        <v>254</v>
      </c>
      <c r="B36" s="16"/>
      <c r="C36" s="17"/>
      <c r="D36" s="3"/>
    </row>
    <row r="37" spans="1:4" ht="15">
      <c r="A37" s="6"/>
      <c r="B37" s="18"/>
      <c r="C37" s="14"/>
      <c r="D37" s="3"/>
    </row>
    <row r="38" spans="1:4" ht="15">
      <c r="A38" s="6"/>
      <c r="B38" s="18"/>
      <c r="C38" s="14"/>
      <c r="D38" s="3"/>
    </row>
    <row r="39" spans="1:4" ht="15">
      <c r="A39" s="6"/>
      <c r="B39" s="18"/>
      <c r="C39" s="14"/>
      <c r="D39" s="3"/>
    </row>
    <row r="40" spans="1:4" ht="15">
      <c r="A40" s="6"/>
      <c r="B40" s="18"/>
      <c r="C40" s="14"/>
      <c r="D40" s="3"/>
    </row>
    <row r="41" spans="1:4" ht="15">
      <c r="A41" s="6"/>
      <c r="B41" s="18"/>
      <c r="C41" s="14"/>
      <c r="D41" s="3"/>
    </row>
    <row r="42" spans="1:4" ht="15">
      <c r="A42" s="6"/>
      <c r="B42" s="18"/>
      <c r="C42" s="14"/>
      <c r="D42" s="3"/>
    </row>
    <row r="43" spans="1:4" ht="15">
      <c r="A43" s="6"/>
      <c r="B43" s="18"/>
      <c r="C43" s="14"/>
      <c r="D43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70" zoomScaleNormal="70" zoomScalePageLayoutView="0" workbookViewId="0" topLeftCell="A112">
      <selection activeCell="T114" sqref="T114"/>
    </sheetView>
  </sheetViews>
  <sheetFormatPr defaultColWidth="9.140625" defaultRowHeight="15"/>
  <cols>
    <col min="1" max="1" width="66.00390625" style="33" customWidth="1"/>
    <col min="2" max="2" width="4.00390625" style="33" bestFit="1" customWidth="1"/>
    <col min="3" max="3" width="6.421875" style="34" bestFit="1" customWidth="1"/>
    <col min="4" max="4" width="8.8515625" style="34" bestFit="1" customWidth="1"/>
    <col min="5" max="5" width="13.421875" style="34" bestFit="1" customWidth="1"/>
    <col min="6" max="6" width="7.8515625" style="34" bestFit="1" customWidth="1"/>
    <col min="7" max="7" width="12.57421875" style="34" bestFit="1" customWidth="1"/>
    <col min="8" max="8" width="8.8515625" style="34" bestFit="1" customWidth="1"/>
    <col min="9" max="9" width="11.421875" style="34" bestFit="1" customWidth="1"/>
    <col min="10" max="11" width="9.140625" style="24" customWidth="1"/>
    <col min="12" max="12" width="10.00390625" style="23" hidden="1" customWidth="1"/>
    <col min="13" max="16384" width="9.140625" style="24" customWidth="1"/>
  </cols>
  <sheetData>
    <row r="1" spans="1:12" ht="24.75">
      <c r="A1" s="20" t="s">
        <v>0</v>
      </c>
      <c r="B1" s="20" t="s">
        <v>45</v>
      </c>
      <c r="C1" s="21" t="s">
        <v>46</v>
      </c>
      <c r="D1" s="21" t="s">
        <v>47</v>
      </c>
      <c r="E1" s="21" t="s">
        <v>48</v>
      </c>
      <c r="F1" s="21" t="s">
        <v>49</v>
      </c>
      <c r="G1" s="21" t="s">
        <v>50</v>
      </c>
      <c r="H1" s="21" t="s">
        <v>51</v>
      </c>
      <c r="I1" s="21" t="s">
        <v>52</v>
      </c>
      <c r="J1" s="22"/>
      <c r="K1" s="22"/>
      <c r="L1" s="23">
        <f>Parametry!B33/100*E5+Parametry!B33/100*E7+Parametry!B33/100*E8+Parametry!B33/100*E11+Parametry!B33/100*E13+Parametry!B33/100*E14+Parametry!B33/100*E16+Parametry!B33/100*E17+Parametry!B33/100*E19+Parametry!B33/100*E21+Parametry!B33/100*E23+Parametry!B33/100*E24+Parametry!B33/100*E26+Parametry!B33/100*E29+Parametry!B33/100*E30+Parametry!B33/100*E32+Parametry!B33/100*E34+Parametry!B33/100*E36+Parametry!B33/100*E38+Parametry!B33/100*E39+Parametry!B33/100*E40+Parametry!B33/100*E41+Parametry!B33/100*E42</f>
        <v>0</v>
      </c>
    </row>
    <row r="2" spans="1:12" ht="15">
      <c r="A2" s="25" t="s">
        <v>53</v>
      </c>
      <c r="B2" s="25" t="s">
        <v>11</v>
      </c>
      <c r="C2" s="26"/>
      <c r="D2" s="26"/>
      <c r="E2" s="26"/>
      <c r="F2" s="26"/>
      <c r="G2" s="26"/>
      <c r="H2" s="26"/>
      <c r="I2" s="26"/>
      <c r="J2" s="22"/>
      <c r="K2" s="22"/>
      <c r="L2" s="23">
        <f>L1+Parametry!B33/100*E43+Parametry!B33/100*E44+Parametry!B33/100*E45+Parametry!B33/100*E46+Parametry!B33/100*E47+Parametry!B33/100*E48+Parametry!B33/100*E49+Parametry!B33/100*E50+Parametry!B33/100*E52+Parametry!B33/100*E54+Parametry!B33/100*E56+Parametry!B33/100*E57+Parametry!B33/100*E58+Parametry!B33/100*E59+Parametry!B33/100*E61+Parametry!B33/100*E62+Parametry!B33/100*E63+Parametry!B33/100*E65+Parametry!B33/100*E67+Parametry!B33/100*E68+Parametry!B33/100*E69+Parametry!B33/100*E70+Parametry!B33/100*E71</f>
        <v>0</v>
      </c>
    </row>
    <row r="3" spans="1:12" ht="15">
      <c r="A3" s="27" t="s">
        <v>54</v>
      </c>
      <c r="B3" s="27" t="s">
        <v>11</v>
      </c>
      <c r="C3" s="28"/>
      <c r="D3" s="28"/>
      <c r="E3" s="28"/>
      <c r="F3" s="28"/>
      <c r="G3" s="28"/>
      <c r="H3" s="28"/>
      <c r="I3" s="28"/>
      <c r="J3" s="22"/>
      <c r="K3" s="22"/>
      <c r="L3" s="23">
        <f>L2+Parametry!B33/100*E74+Parametry!B33/100*E76+Parametry!B33/100*E78+Parametry!B33/100*E80+Parametry!B33/100*E81+Parametry!B33/100*E82+Parametry!B33/100*E84+Parametry!B33/100*E85+Parametry!B33/100*E89+Parametry!B33/100*E92+Parametry!B33/100*E93+Parametry!B33/100*E94+Parametry!B33/100*E95+Parametry!B33/100*E97+Parametry!B33/100*E99+Parametry!B33/100*E101+Parametry!B33/100*E103+Parametry!B33/100*E106+Parametry!B33/100*E109+Parametry!B33/100*E110+Parametry!B33/100*E112+Parametry!B33/100*E113</f>
        <v>0</v>
      </c>
    </row>
    <row r="4" spans="1:12" ht="15">
      <c r="A4" s="29" t="s">
        <v>55</v>
      </c>
      <c r="B4" s="29" t="s">
        <v>11</v>
      </c>
      <c r="C4" s="30"/>
      <c r="D4" s="30"/>
      <c r="E4" s="30"/>
      <c r="F4" s="30"/>
      <c r="G4" s="30"/>
      <c r="H4" s="30"/>
      <c r="I4" s="30"/>
      <c r="J4" s="22"/>
      <c r="K4" s="22"/>
      <c r="L4" s="23">
        <f>L3+Parametry!B33/100*E114+Parametry!B33/100*E115+Parametry!B33/100*E116+Parametry!B33/100*E117+Parametry!B33/100*E119+Parametry!B33/100*E121+Parametry!B33/100*E124+Parametry!B33/100*E125+Parametry!B33/100*E126+Parametry!B33/100*E129+Parametry!B33/100*E130+Parametry!B33/100*E131+Parametry!B33/100*E132+Parametry!B33/100*E134+Parametry!B33/100*E135+Parametry!B33/100*E136+Parametry!B33/100*E137+Parametry!B33/100*E138+Parametry!B33/100*E139+Parametry!B33/100*E140+Parametry!B33/100*E141+Parametry!B33/100*E143</f>
        <v>0</v>
      </c>
    </row>
    <row r="5" spans="1:12" ht="15">
      <c r="A5" s="31" t="s">
        <v>56</v>
      </c>
      <c r="B5" s="31" t="s">
        <v>57</v>
      </c>
      <c r="C5" s="32">
        <v>6</v>
      </c>
      <c r="D5" s="32"/>
      <c r="E5" s="32">
        <f>C5*D5</f>
        <v>0</v>
      </c>
      <c r="F5" s="32"/>
      <c r="G5" s="32">
        <f>C5*F5</f>
        <v>0</v>
      </c>
      <c r="H5" s="32">
        <f>D5+F5</f>
        <v>0</v>
      </c>
      <c r="I5" s="32">
        <f>E5+G5</f>
        <v>0</v>
      </c>
      <c r="J5" s="22"/>
      <c r="K5" s="22"/>
      <c r="L5" s="23">
        <f>L4+Parametry!B33/100*E144+Parametry!B33/100*E145+Parametry!B33/100*E147+Parametry!B33/100*E148+Parametry!B33/100*E149+Parametry!B33/100*E150+Parametry!B33/100*E152+Parametry!B33/100*E154+Parametry!B33/100*E155+Parametry!B33/100*E156+Parametry!B33/100*E157+Parametry!B33/100*E158+Parametry!B33/100*E159+Parametry!B33/100*E160+Parametry!B33/100*E161+Parametry!B33/100*E162+Parametry!B33/100*E163+Parametry!B33/100*E164+Parametry!B33/100*E166+Parametry!B33/100*E167+Parametry!B33/100*E168+Parametry!B33/100*E169</f>
        <v>0</v>
      </c>
    </row>
    <row r="6" spans="1:11" ht="15">
      <c r="A6" s="29" t="s">
        <v>58</v>
      </c>
      <c r="B6" s="29" t="s">
        <v>11</v>
      </c>
      <c r="C6" s="30"/>
      <c r="D6" s="30"/>
      <c r="E6" s="30"/>
      <c r="F6" s="30"/>
      <c r="G6" s="30"/>
      <c r="H6" s="30"/>
      <c r="I6" s="30"/>
      <c r="J6" s="22"/>
      <c r="K6" s="22"/>
    </row>
    <row r="7" spans="1:11" ht="15">
      <c r="A7" s="31" t="s">
        <v>59</v>
      </c>
      <c r="B7" s="31" t="s">
        <v>57</v>
      </c>
      <c r="C7" s="32">
        <v>4</v>
      </c>
      <c r="D7" s="32"/>
      <c r="E7" s="32">
        <f>C7*D7</f>
        <v>0</v>
      </c>
      <c r="F7" s="32"/>
      <c r="G7" s="32">
        <f>C7*F7</f>
        <v>0</v>
      </c>
      <c r="H7" s="32">
        <f aca="true" t="shared" si="0" ref="H7:I9">D7+F7</f>
        <v>0</v>
      </c>
      <c r="I7" s="32">
        <f t="shared" si="0"/>
        <v>0</v>
      </c>
      <c r="J7" s="22"/>
      <c r="K7" s="22"/>
    </row>
    <row r="8" spans="1:11" ht="15">
      <c r="A8" s="31" t="s">
        <v>60</v>
      </c>
      <c r="B8" s="31" t="s">
        <v>61</v>
      </c>
      <c r="C8" s="32">
        <v>1</v>
      </c>
      <c r="D8" s="32"/>
      <c r="E8" s="32">
        <f>C8*D8</f>
        <v>0</v>
      </c>
      <c r="F8" s="32"/>
      <c r="G8" s="32">
        <f>C8*F8</f>
        <v>0</v>
      </c>
      <c r="H8" s="32">
        <f t="shared" si="0"/>
        <v>0</v>
      </c>
      <c r="I8" s="32">
        <f t="shared" si="0"/>
        <v>0</v>
      </c>
      <c r="J8" s="22"/>
      <c r="K8" s="22"/>
    </row>
    <row r="9" spans="1:11" ht="15">
      <c r="A9" s="31" t="s">
        <v>11</v>
      </c>
      <c r="B9" s="31" t="s">
        <v>11</v>
      </c>
      <c r="C9" s="32"/>
      <c r="D9" s="32"/>
      <c r="E9" s="32"/>
      <c r="F9" s="32"/>
      <c r="G9" s="32"/>
      <c r="H9" s="32">
        <f t="shared" si="0"/>
        <v>0</v>
      </c>
      <c r="I9" s="32">
        <f t="shared" si="0"/>
        <v>0</v>
      </c>
      <c r="J9" s="22"/>
      <c r="K9" s="22"/>
    </row>
    <row r="10" spans="1:11" ht="15">
      <c r="A10" s="29" t="s">
        <v>62</v>
      </c>
      <c r="B10" s="29" t="s">
        <v>11</v>
      </c>
      <c r="C10" s="30"/>
      <c r="D10" s="30"/>
      <c r="E10" s="30"/>
      <c r="F10" s="30"/>
      <c r="G10" s="30"/>
      <c r="H10" s="30"/>
      <c r="I10" s="30"/>
      <c r="J10" s="22"/>
      <c r="K10" s="22"/>
    </row>
    <row r="11" spans="1:11" ht="15">
      <c r="A11" s="31" t="s">
        <v>63</v>
      </c>
      <c r="B11" s="31" t="s">
        <v>57</v>
      </c>
      <c r="C11" s="32">
        <v>4</v>
      </c>
      <c r="D11" s="32"/>
      <c r="E11" s="32">
        <f>C11*D11</f>
        <v>0</v>
      </c>
      <c r="F11" s="32"/>
      <c r="G11" s="32">
        <f>C11*F11</f>
        <v>0</v>
      </c>
      <c r="H11" s="32">
        <f>D11+F11</f>
        <v>0</v>
      </c>
      <c r="I11" s="32">
        <f>E11+G11</f>
        <v>0</v>
      </c>
      <c r="J11" s="22"/>
      <c r="K11" s="22"/>
    </row>
    <row r="12" spans="1:11" ht="15">
      <c r="A12" s="29" t="s">
        <v>64</v>
      </c>
      <c r="B12" s="29" t="s">
        <v>11</v>
      </c>
      <c r="C12" s="30"/>
      <c r="D12" s="30"/>
      <c r="E12" s="30"/>
      <c r="F12" s="30"/>
      <c r="G12" s="30"/>
      <c r="H12" s="30"/>
      <c r="I12" s="30"/>
      <c r="J12" s="22"/>
      <c r="K12" s="22"/>
    </row>
    <row r="13" spans="1:11" ht="15">
      <c r="A13" s="31" t="s">
        <v>65</v>
      </c>
      <c r="B13" s="31" t="s">
        <v>57</v>
      </c>
      <c r="C13" s="32">
        <v>20</v>
      </c>
      <c r="D13" s="32"/>
      <c r="E13" s="32">
        <f>C13*D13</f>
        <v>0</v>
      </c>
      <c r="F13" s="32"/>
      <c r="G13" s="32">
        <f>C13*F13</f>
        <v>0</v>
      </c>
      <c r="H13" s="32">
        <f>D13+F13</f>
        <v>0</v>
      </c>
      <c r="I13" s="32">
        <f>E13+G13</f>
        <v>0</v>
      </c>
      <c r="J13" s="22"/>
      <c r="K13" s="22"/>
    </row>
    <row r="14" spans="1:11" ht="15">
      <c r="A14" s="31" t="s">
        <v>66</v>
      </c>
      <c r="B14" s="31" t="s">
        <v>57</v>
      </c>
      <c r="C14" s="32">
        <v>10</v>
      </c>
      <c r="D14" s="32"/>
      <c r="E14" s="32">
        <f>C14*D14</f>
        <v>0</v>
      </c>
      <c r="F14" s="32"/>
      <c r="G14" s="32">
        <f>C14*F14</f>
        <v>0</v>
      </c>
      <c r="H14" s="32">
        <f>D14+F14</f>
        <v>0</v>
      </c>
      <c r="I14" s="32">
        <f>E14+G14</f>
        <v>0</v>
      </c>
      <c r="J14" s="22"/>
      <c r="K14" s="22"/>
    </row>
    <row r="15" spans="1:11" ht="15">
      <c r="A15" s="29" t="s">
        <v>67</v>
      </c>
      <c r="B15" s="29" t="s">
        <v>11</v>
      </c>
      <c r="C15" s="30"/>
      <c r="D15" s="30"/>
      <c r="E15" s="30"/>
      <c r="F15" s="30"/>
      <c r="G15" s="30"/>
      <c r="H15" s="30"/>
      <c r="I15" s="30"/>
      <c r="J15" s="22"/>
      <c r="K15" s="22"/>
    </row>
    <row r="16" spans="1:11" ht="15">
      <c r="A16" s="31" t="s">
        <v>68</v>
      </c>
      <c r="B16" s="31" t="s">
        <v>57</v>
      </c>
      <c r="C16" s="32">
        <v>8</v>
      </c>
      <c r="D16" s="32"/>
      <c r="E16" s="32">
        <f>C16*D16</f>
        <v>0</v>
      </c>
      <c r="F16" s="32"/>
      <c r="G16" s="32">
        <f>C16*F16</f>
        <v>0</v>
      </c>
      <c r="H16" s="32">
        <f>D16+F16</f>
        <v>0</v>
      </c>
      <c r="I16" s="32">
        <f>E16+G16</f>
        <v>0</v>
      </c>
      <c r="J16" s="22"/>
      <c r="K16" s="22"/>
    </row>
    <row r="17" spans="1:11" ht="15">
      <c r="A17" s="31" t="s">
        <v>69</v>
      </c>
      <c r="B17" s="31" t="s">
        <v>57</v>
      </c>
      <c r="C17" s="32">
        <v>2</v>
      </c>
      <c r="D17" s="32"/>
      <c r="E17" s="32">
        <f>C17*D17</f>
        <v>0</v>
      </c>
      <c r="F17" s="32"/>
      <c r="G17" s="32">
        <f>C17*F17</f>
        <v>0</v>
      </c>
      <c r="H17" s="32">
        <f>D17+F17</f>
        <v>0</v>
      </c>
      <c r="I17" s="32">
        <f>E17+G17</f>
        <v>0</v>
      </c>
      <c r="J17" s="22"/>
      <c r="K17" s="22"/>
    </row>
    <row r="18" spans="1:11" ht="15">
      <c r="A18" s="29" t="s">
        <v>70</v>
      </c>
      <c r="B18" s="29" t="s">
        <v>11</v>
      </c>
      <c r="C18" s="30"/>
      <c r="D18" s="30"/>
      <c r="E18" s="30"/>
      <c r="F18" s="30"/>
      <c r="G18" s="30"/>
      <c r="H18" s="30"/>
      <c r="I18" s="30"/>
      <c r="J18" s="22"/>
      <c r="K18" s="22"/>
    </row>
    <row r="19" spans="1:11" ht="15">
      <c r="A19" s="31" t="s">
        <v>71</v>
      </c>
      <c r="B19" s="31" t="s">
        <v>57</v>
      </c>
      <c r="C19" s="32">
        <v>35</v>
      </c>
      <c r="D19" s="32"/>
      <c r="E19" s="32">
        <f>C19*D19</f>
        <v>0</v>
      </c>
      <c r="F19" s="32"/>
      <c r="G19" s="32">
        <f>C19*F19</f>
        <v>0</v>
      </c>
      <c r="H19" s="32">
        <f>D19+F19</f>
        <v>0</v>
      </c>
      <c r="I19" s="32">
        <f>E19+G19</f>
        <v>0</v>
      </c>
      <c r="J19" s="22"/>
      <c r="K19" s="22"/>
    </row>
    <row r="20" spans="1:11" ht="15">
      <c r="A20" s="29" t="s">
        <v>72</v>
      </c>
      <c r="B20" s="29" t="s">
        <v>11</v>
      </c>
      <c r="C20" s="30"/>
      <c r="D20" s="30"/>
      <c r="E20" s="30"/>
      <c r="F20" s="30"/>
      <c r="G20" s="30"/>
      <c r="H20" s="30"/>
      <c r="I20" s="30"/>
      <c r="J20" s="22"/>
      <c r="K20" s="22"/>
    </row>
    <row r="21" spans="1:11" ht="15">
      <c r="A21" s="31" t="s">
        <v>73</v>
      </c>
      <c r="B21" s="31" t="s">
        <v>57</v>
      </c>
      <c r="C21" s="32">
        <v>16</v>
      </c>
      <c r="D21" s="32"/>
      <c r="E21" s="32">
        <f>C21*D21</f>
        <v>0</v>
      </c>
      <c r="F21" s="32"/>
      <c r="G21" s="32">
        <f>C21*F21</f>
        <v>0</v>
      </c>
      <c r="H21" s="32">
        <f>D21+F21</f>
        <v>0</v>
      </c>
      <c r="I21" s="32">
        <f>E21+G21</f>
        <v>0</v>
      </c>
      <c r="J21" s="22"/>
      <c r="K21" s="22"/>
    </row>
    <row r="22" spans="1:11" ht="15">
      <c r="A22" s="29" t="s">
        <v>74</v>
      </c>
      <c r="B22" s="29" t="s">
        <v>11</v>
      </c>
      <c r="C22" s="30"/>
      <c r="D22" s="30"/>
      <c r="E22" s="30"/>
      <c r="F22" s="30"/>
      <c r="G22" s="30"/>
      <c r="H22" s="30"/>
      <c r="I22" s="30"/>
      <c r="J22" s="22"/>
      <c r="K22" s="22"/>
    </row>
    <row r="23" spans="1:11" ht="15">
      <c r="A23" s="31" t="s">
        <v>75</v>
      </c>
      <c r="B23" s="31" t="s">
        <v>57</v>
      </c>
      <c r="C23" s="32">
        <v>6</v>
      </c>
      <c r="D23" s="32"/>
      <c r="E23" s="32">
        <f>C23*D23</f>
        <v>0</v>
      </c>
      <c r="F23" s="32"/>
      <c r="G23" s="32">
        <f>C23*F23</f>
        <v>0</v>
      </c>
      <c r="H23" s="32">
        <f>D23+F23</f>
        <v>0</v>
      </c>
      <c r="I23" s="32">
        <f>E23+G23</f>
        <v>0</v>
      </c>
      <c r="J23" s="22"/>
      <c r="K23" s="22"/>
    </row>
    <row r="24" spans="1:11" ht="15">
      <c r="A24" s="31" t="s">
        <v>76</v>
      </c>
      <c r="B24" s="31" t="s">
        <v>57</v>
      </c>
      <c r="C24" s="32">
        <v>8</v>
      </c>
      <c r="D24" s="32"/>
      <c r="E24" s="32">
        <f>C24*D24</f>
        <v>0</v>
      </c>
      <c r="F24" s="32"/>
      <c r="G24" s="32">
        <f>C24*F24</f>
        <v>0</v>
      </c>
      <c r="H24" s="32">
        <f>D24+F24</f>
        <v>0</v>
      </c>
      <c r="I24" s="32">
        <f>E24+G24</f>
        <v>0</v>
      </c>
      <c r="J24" s="22"/>
      <c r="K24" s="22"/>
    </row>
    <row r="25" spans="1:11" ht="15">
      <c r="A25" s="29" t="s">
        <v>77</v>
      </c>
      <c r="B25" s="29" t="s">
        <v>11</v>
      </c>
      <c r="C25" s="30"/>
      <c r="D25" s="30"/>
      <c r="E25" s="30"/>
      <c r="F25" s="30"/>
      <c r="G25" s="30"/>
      <c r="H25" s="30"/>
      <c r="I25" s="30"/>
      <c r="J25" s="22"/>
      <c r="K25" s="22"/>
    </row>
    <row r="26" spans="1:11" ht="15">
      <c r="A26" s="31" t="s">
        <v>78</v>
      </c>
      <c r="B26" s="31" t="s">
        <v>57</v>
      </c>
      <c r="C26" s="32">
        <v>2</v>
      </c>
      <c r="D26" s="32"/>
      <c r="E26" s="32">
        <f>C26*D26</f>
        <v>0</v>
      </c>
      <c r="F26" s="32"/>
      <c r="G26" s="32">
        <f>C26*F26</f>
        <v>0</v>
      </c>
      <c r="H26" s="32">
        <f>D26+F26</f>
        <v>0</v>
      </c>
      <c r="I26" s="32">
        <f>E26+G26</f>
        <v>0</v>
      </c>
      <c r="J26" s="22"/>
      <c r="K26" s="22"/>
    </row>
    <row r="27" spans="1:11" ht="15">
      <c r="A27" s="29" t="s">
        <v>79</v>
      </c>
      <c r="B27" s="29" t="s">
        <v>11</v>
      </c>
      <c r="C27" s="30"/>
      <c r="D27" s="30"/>
      <c r="E27" s="30"/>
      <c r="F27" s="30"/>
      <c r="G27" s="30"/>
      <c r="H27" s="30"/>
      <c r="I27" s="30"/>
      <c r="J27" s="22"/>
      <c r="K27" s="22"/>
    </row>
    <row r="28" spans="1:11" ht="15">
      <c r="A28" s="29" t="s">
        <v>80</v>
      </c>
      <c r="B28" s="29" t="s">
        <v>11</v>
      </c>
      <c r="C28" s="30"/>
      <c r="D28" s="30"/>
      <c r="E28" s="30"/>
      <c r="F28" s="30"/>
      <c r="G28" s="30"/>
      <c r="H28" s="30"/>
      <c r="I28" s="30"/>
      <c r="J28" s="22"/>
      <c r="K28" s="22"/>
    </row>
    <row r="29" spans="1:11" ht="15">
      <c r="A29" s="31" t="s">
        <v>81</v>
      </c>
      <c r="B29" s="31" t="s">
        <v>57</v>
      </c>
      <c r="C29" s="32">
        <v>20</v>
      </c>
      <c r="D29" s="32"/>
      <c r="E29" s="32">
        <f>C29*D29</f>
        <v>0</v>
      </c>
      <c r="F29" s="32"/>
      <c r="G29" s="32">
        <f>C29*F29</f>
        <v>0</v>
      </c>
      <c r="H29" s="32">
        <f>D29+F29</f>
        <v>0</v>
      </c>
      <c r="I29" s="32">
        <f>E29+G29</f>
        <v>0</v>
      </c>
      <c r="J29" s="22"/>
      <c r="K29" s="22"/>
    </row>
    <row r="30" spans="1:11" ht="15">
      <c r="A30" s="31" t="s">
        <v>82</v>
      </c>
      <c r="B30" s="31" t="s">
        <v>57</v>
      </c>
      <c r="C30" s="32">
        <v>20</v>
      </c>
      <c r="D30" s="32"/>
      <c r="E30" s="32">
        <f>C30*D30</f>
        <v>0</v>
      </c>
      <c r="F30" s="32"/>
      <c r="G30" s="32">
        <f>C30*F30</f>
        <v>0</v>
      </c>
      <c r="H30" s="32">
        <f>D30+F30</f>
        <v>0</v>
      </c>
      <c r="I30" s="32">
        <f>E30+G30</f>
        <v>0</v>
      </c>
      <c r="J30" s="22"/>
      <c r="K30" s="22"/>
    </row>
    <row r="31" spans="1:11" ht="15">
      <c r="A31" s="29" t="s">
        <v>83</v>
      </c>
      <c r="B31" s="29" t="s">
        <v>11</v>
      </c>
      <c r="C31" s="30"/>
      <c r="D31" s="30"/>
      <c r="E31" s="30"/>
      <c r="F31" s="30"/>
      <c r="G31" s="30"/>
      <c r="H31" s="30"/>
      <c r="I31" s="30"/>
      <c r="J31" s="22"/>
      <c r="K31" s="22"/>
    </row>
    <row r="32" spans="1:11" ht="15">
      <c r="A32" s="31" t="s">
        <v>84</v>
      </c>
      <c r="B32" s="31" t="s">
        <v>57</v>
      </c>
      <c r="C32" s="32">
        <v>60</v>
      </c>
      <c r="D32" s="32"/>
      <c r="E32" s="32">
        <f>C32*D32</f>
        <v>0</v>
      </c>
      <c r="F32" s="32"/>
      <c r="G32" s="32">
        <f>C32*F32</f>
        <v>0</v>
      </c>
      <c r="H32" s="32">
        <f>D32+F32</f>
        <v>0</v>
      </c>
      <c r="I32" s="32">
        <f>E32+G32</f>
        <v>0</v>
      </c>
      <c r="J32" s="22"/>
      <c r="K32" s="22"/>
    </row>
    <row r="33" spans="1:11" ht="15">
      <c r="A33" s="29" t="s">
        <v>85</v>
      </c>
      <c r="B33" s="29" t="s">
        <v>11</v>
      </c>
      <c r="C33" s="30"/>
      <c r="D33" s="30"/>
      <c r="E33" s="30"/>
      <c r="F33" s="30"/>
      <c r="G33" s="30"/>
      <c r="H33" s="30"/>
      <c r="I33" s="30"/>
      <c r="J33" s="22"/>
      <c r="K33" s="22"/>
    </row>
    <row r="34" spans="1:11" ht="15">
      <c r="A34" s="31" t="s">
        <v>86</v>
      </c>
      <c r="B34" s="31" t="s">
        <v>57</v>
      </c>
      <c r="C34" s="32">
        <v>30</v>
      </c>
      <c r="D34" s="32"/>
      <c r="E34" s="32">
        <f>C34*D34</f>
        <v>0</v>
      </c>
      <c r="F34" s="32"/>
      <c r="G34" s="32">
        <f>C34*F34</f>
        <v>0</v>
      </c>
      <c r="H34" s="32">
        <f>D34+F34</f>
        <v>0</v>
      </c>
      <c r="I34" s="32">
        <f>E34+G34</f>
        <v>0</v>
      </c>
      <c r="J34" s="22"/>
      <c r="K34" s="22"/>
    </row>
    <row r="35" spans="1:11" ht="15">
      <c r="A35" s="29" t="s">
        <v>87</v>
      </c>
      <c r="B35" s="29" t="s">
        <v>11</v>
      </c>
      <c r="C35" s="30"/>
      <c r="D35" s="30"/>
      <c r="E35" s="30"/>
      <c r="F35" s="30"/>
      <c r="G35" s="30"/>
      <c r="H35" s="30"/>
      <c r="I35" s="30"/>
      <c r="J35" s="22"/>
      <c r="K35" s="22"/>
    </row>
    <row r="36" spans="1:11" ht="15">
      <c r="A36" s="31" t="s">
        <v>88</v>
      </c>
      <c r="B36" s="31" t="s">
        <v>57</v>
      </c>
      <c r="C36" s="32">
        <v>20</v>
      </c>
      <c r="D36" s="32"/>
      <c r="E36" s="32">
        <f>C36*D36</f>
        <v>0</v>
      </c>
      <c r="F36" s="32"/>
      <c r="G36" s="32">
        <f>C36*F36</f>
        <v>0</v>
      </c>
      <c r="H36" s="32">
        <f>D36+F36</f>
        <v>0</v>
      </c>
      <c r="I36" s="32">
        <f>E36+G36</f>
        <v>0</v>
      </c>
      <c r="J36" s="22"/>
      <c r="K36" s="22"/>
    </row>
    <row r="37" spans="1:11" ht="15">
      <c r="A37" s="29" t="s">
        <v>89</v>
      </c>
      <c r="B37" s="29" t="s">
        <v>11</v>
      </c>
      <c r="C37" s="30"/>
      <c r="D37" s="30"/>
      <c r="E37" s="30"/>
      <c r="F37" s="30"/>
      <c r="G37" s="30"/>
      <c r="H37" s="30"/>
      <c r="I37" s="30"/>
      <c r="J37" s="22"/>
      <c r="K37" s="22"/>
    </row>
    <row r="38" spans="1:11" ht="15">
      <c r="A38" s="31" t="s">
        <v>90</v>
      </c>
      <c r="B38" s="31" t="s">
        <v>57</v>
      </c>
      <c r="C38" s="32">
        <v>36</v>
      </c>
      <c r="D38" s="32"/>
      <c r="E38" s="32">
        <f aca="true" t="shared" si="1" ref="E38:E50">C38*D38</f>
        <v>0</v>
      </c>
      <c r="F38" s="32"/>
      <c r="G38" s="32">
        <f aca="true" t="shared" si="2" ref="G38:G50">C38*F38</f>
        <v>0</v>
      </c>
      <c r="H38" s="32">
        <f aca="true" t="shared" si="3" ref="H38:H50">D38+F38</f>
        <v>0</v>
      </c>
      <c r="I38" s="32">
        <f aca="true" t="shared" si="4" ref="I38:I50">E38+G38</f>
        <v>0</v>
      </c>
      <c r="J38" s="22"/>
      <c r="K38" s="22"/>
    </row>
    <row r="39" spans="1:11" ht="15">
      <c r="A39" s="31" t="s">
        <v>91</v>
      </c>
      <c r="B39" s="31" t="s">
        <v>61</v>
      </c>
      <c r="C39" s="32">
        <v>7</v>
      </c>
      <c r="D39" s="32"/>
      <c r="E39" s="32">
        <f t="shared" si="1"/>
        <v>0</v>
      </c>
      <c r="F39" s="32"/>
      <c r="G39" s="32">
        <f t="shared" si="2"/>
        <v>0</v>
      </c>
      <c r="H39" s="32">
        <f t="shared" si="3"/>
        <v>0</v>
      </c>
      <c r="I39" s="32">
        <f t="shared" si="4"/>
        <v>0</v>
      </c>
      <c r="J39" s="22"/>
      <c r="K39" s="22"/>
    </row>
    <row r="40" spans="1:11" ht="15">
      <c r="A40" s="31" t="s">
        <v>92</v>
      </c>
      <c r="B40" s="31" t="s">
        <v>61</v>
      </c>
      <c r="C40" s="32">
        <v>7</v>
      </c>
      <c r="D40" s="32"/>
      <c r="E40" s="32">
        <f t="shared" si="1"/>
        <v>0</v>
      </c>
      <c r="F40" s="32"/>
      <c r="G40" s="32">
        <f t="shared" si="2"/>
        <v>0</v>
      </c>
      <c r="H40" s="32">
        <f t="shared" si="3"/>
        <v>0</v>
      </c>
      <c r="I40" s="32">
        <f t="shared" si="4"/>
        <v>0</v>
      </c>
      <c r="J40" s="22"/>
      <c r="K40" s="22"/>
    </row>
    <row r="41" spans="1:11" ht="15">
      <c r="A41" s="31" t="s">
        <v>93</v>
      </c>
      <c r="B41" s="31" t="s">
        <v>61</v>
      </c>
      <c r="C41" s="32">
        <v>4</v>
      </c>
      <c r="D41" s="32"/>
      <c r="E41" s="32">
        <f t="shared" si="1"/>
        <v>0</v>
      </c>
      <c r="F41" s="32"/>
      <c r="G41" s="32">
        <f t="shared" si="2"/>
        <v>0</v>
      </c>
      <c r="H41" s="32">
        <f t="shared" si="3"/>
        <v>0</v>
      </c>
      <c r="I41" s="32">
        <f t="shared" si="4"/>
        <v>0</v>
      </c>
      <c r="J41" s="22"/>
      <c r="K41" s="22"/>
    </row>
    <row r="42" spans="1:11" ht="15">
      <c r="A42" s="31" t="s">
        <v>94</v>
      </c>
      <c r="B42" s="31" t="s">
        <v>61</v>
      </c>
      <c r="C42" s="32">
        <v>3</v>
      </c>
      <c r="D42" s="32"/>
      <c r="E42" s="32">
        <f t="shared" si="1"/>
        <v>0</v>
      </c>
      <c r="F42" s="32"/>
      <c r="G42" s="32">
        <f t="shared" si="2"/>
        <v>0</v>
      </c>
      <c r="H42" s="32">
        <f t="shared" si="3"/>
        <v>0</v>
      </c>
      <c r="I42" s="32">
        <f t="shared" si="4"/>
        <v>0</v>
      </c>
      <c r="J42" s="22"/>
      <c r="K42" s="22"/>
    </row>
    <row r="43" spans="1:11" ht="15">
      <c r="A43" s="31" t="s">
        <v>95</v>
      </c>
      <c r="B43" s="31" t="s">
        <v>61</v>
      </c>
      <c r="C43" s="32">
        <v>3</v>
      </c>
      <c r="D43" s="32"/>
      <c r="E43" s="32">
        <f t="shared" si="1"/>
        <v>0</v>
      </c>
      <c r="F43" s="32"/>
      <c r="G43" s="32">
        <f t="shared" si="2"/>
        <v>0</v>
      </c>
      <c r="H43" s="32">
        <f t="shared" si="3"/>
        <v>0</v>
      </c>
      <c r="I43" s="32">
        <f t="shared" si="4"/>
        <v>0</v>
      </c>
      <c r="J43" s="22"/>
      <c r="K43" s="22"/>
    </row>
    <row r="44" spans="1:11" ht="15">
      <c r="A44" s="31" t="s">
        <v>96</v>
      </c>
      <c r="B44" s="31" t="s">
        <v>61</v>
      </c>
      <c r="C44" s="32">
        <v>6</v>
      </c>
      <c r="D44" s="32"/>
      <c r="E44" s="32">
        <f t="shared" si="1"/>
        <v>0</v>
      </c>
      <c r="F44" s="32"/>
      <c r="G44" s="32">
        <f t="shared" si="2"/>
        <v>0</v>
      </c>
      <c r="H44" s="32">
        <f t="shared" si="3"/>
        <v>0</v>
      </c>
      <c r="I44" s="32">
        <f t="shared" si="4"/>
        <v>0</v>
      </c>
      <c r="J44" s="22"/>
      <c r="K44" s="22"/>
    </row>
    <row r="45" spans="1:11" ht="15">
      <c r="A45" s="31" t="s">
        <v>97</v>
      </c>
      <c r="B45" s="31" t="s">
        <v>61</v>
      </c>
      <c r="C45" s="32">
        <v>14</v>
      </c>
      <c r="D45" s="32"/>
      <c r="E45" s="32">
        <f t="shared" si="1"/>
        <v>0</v>
      </c>
      <c r="F45" s="32"/>
      <c r="G45" s="32">
        <f t="shared" si="2"/>
        <v>0</v>
      </c>
      <c r="H45" s="32">
        <f t="shared" si="3"/>
        <v>0</v>
      </c>
      <c r="I45" s="32">
        <f t="shared" si="4"/>
        <v>0</v>
      </c>
      <c r="J45" s="22"/>
      <c r="K45" s="22"/>
    </row>
    <row r="46" spans="1:11" ht="15">
      <c r="A46" s="31" t="s">
        <v>98</v>
      </c>
      <c r="B46" s="31" t="s">
        <v>61</v>
      </c>
      <c r="C46" s="32">
        <v>2</v>
      </c>
      <c r="D46" s="32"/>
      <c r="E46" s="32">
        <f t="shared" si="1"/>
        <v>0</v>
      </c>
      <c r="F46" s="32"/>
      <c r="G46" s="32">
        <f t="shared" si="2"/>
        <v>0</v>
      </c>
      <c r="H46" s="32">
        <f t="shared" si="3"/>
        <v>0</v>
      </c>
      <c r="I46" s="32">
        <f t="shared" si="4"/>
        <v>0</v>
      </c>
      <c r="J46" s="22"/>
      <c r="K46" s="22"/>
    </row>
    <row r="47" spans="1:11" ht="15">
      <c r="A47" s="31" t="s">
        <v>99</v>
      </c>
      <c r="B47" s="31" t="s">
        <v>61</v>
      </c>
      <c r="C47" s="32">
        <v>2</v>
      </c>
      <c r="D47" s="32"/>
      <c r="E47" s="32">
        <f t="shared" si="1"/>
        <v>0</v>
      </c>
      <c r="F47" s="32"/>
      <c r="G47" s="32">
        <f t="shared" si="2"/>
        <v>0</v>
      </c>
      <c r="H47" s="32">
        <f t="shared" si="3"/>
        <v>0</v>
      </c>
      <c r="I47" s="32">
        <f t="shared" si="4"/>
        <v>0</v>
      </c>
      <c r="J47" s="22"/>
      <c r="K47" s="22"/>
    </row>
    <row r="48" spans="1:11" ht="15">
      <c r="A48" s="31" t="s">
        <v>100</v>
      </c>
      <c r="B48" s="31" t="s">
        <v>61</v>
      </c>
      <c r="C48" s="32">
        <v>6</v>
      </c>
      <c r="D48" s="32"/>
      <c r="E48" s="32">
        <f t="shared" si="1"/>
        <v>0</v>
      </c>
      <c r="F48" s="32"/>
      <c r="G48" s="32">
        <f t="shared" si="2"/>
        <v>0</v>
      </c>
      <c r="H48" s="32">
        <f t="shared" si="3"/>
        <v>0</v>
      </c>
      <c r="I48" s="32">
        <f t="shared" si="4"/>
        <v>0</v>
      </c>
      <c r="J48" s="22"/>
      <c r="K48" s="22"/>
    </row>
    <row r="49" spans="1:11" ht="15">
      <c r="A49" s="31" t="s">
        <v>101</v>
      </c>
      <c r="B49" s="31" t="s">
        <v>61</v>
      </c>
      <c r="C49" s="32">
        <v>8</v>
      </c>
      <c r="D49" s="32"/>
      <c r="E49" s="32">
        <f t="shared" si="1"/>
        <v>0</v>
      </c>
      <c r="F49" s="32"/>
      <c r="G49" s="32">
        <f t="shared" si="2"/>
        <v>0</v>
      </c>
      <c r="H49" s="32">
        <f t="shared" si="3"/>
        <v>0</v>
      </c>
      <c r="I49" s="32">
        <f t="shared" si="4"/>
        <v>0</v>
      </c>
      <c r="J49" s="22"/>
      <c r="K49" s="22"/>
    </row>
    <row r="50" spans="1:11" ht="15">
      <c r="A50" s="31" t="s">
        <v>102</v>
      </c>
      <c r="B50" s="31" t="s">
        <v>61</v>
      </c>
      <c r="C50" s="32">
        <v>4</v>
      </c>
      <c r="D50" s="32"/>
      <c r="E50" s="32">
        <f t="shared" si="1"/>
        <v>0</v>
      </c>
      <c r="F50" s="32"/>
      <c r="G50" s="32">
        <f t="shared" si="2"/>
        <v>0</v>
      </c>
      <c r="H50" s="32">
        <f t="shared" si="3"/>
        <v>0</v>
      </c>
      <c r="I50" s="32">
        <f t="shared" si="4"/>
        <v>0</v>
      </c>
      <c r="J50" s="22"/>
      <c r="K50" s="22"/>
    </row>
    <row r="51" spans="1:11" ht="15">
      <c r="A51" s="29" t="s">
        <v>103</v>
      </c>
      <c r="B51" s="29" t="s">
        <v>11</v>
      </c>
      <c r="C51" s="30"/>
      <c r="D51" s="30"/>
      <c r="E51" s="30"/>
      <c r="F51" s="30"/>
      <c r="G51" s="30"/>
      <c r="H51" s="30"/>
      <c r="I51" s="30"/>
      <c r="J51" s="22"/>
      <c r="K51" s="22"/>
    </row>
    <row r="52" spans="1:11" ht="15">
      <c r="A52" s="31" t="s">
        <v>104</v>
      </c>
      <c r="B52" s="31" t="s">
        <v>105</v>
      </c>
      <c r="C52" s="32">
        <v>120</v>
      </c>
      <c r="D52" s="32"/>
      <c r="E52" s="32">
        <f>C52*D52</f>
        <v>0</v>
      </c>
      <c r="F52" s="32"/>
      <c r="G52" s="32">
        <f>C52*F52</f>
        <v>0</v>
      </c>
      <c r="H52" s="32">
        <f>D52+F52</f>
        <v>0</v>
      </c>
      <c r="I52" s="32">
        <f>E52+G52</f>
        <v>0</v>
      </c>
      <c r="J52" s="22"/>
      <c r="K52" s="22"/>
    </row>
    <row r="53" spans="1:11" ht="15">
      <c r="A53" s="29" t="s">
        <v>106</v>
      </c>
      <c r="B53" s="29" t="s">
        <v>11</v>
      </c>
      <c r="C53" s="30"/>
      <c r="D53" s="30"/>
      <c r="E53" s="30"/>
      <c r="F53" s="30"/>
      <c r="G53" s="30"/>
      <c r="H53" s="30"/>
      <c r="I53" s="30"/>
      <c r="J53" s="22"/>
      <c r="K53" s="22"/>
    </row>
    <row r="54" spans="1:11" ht="15">
      <c r="A54" s="31" t="s">
        <v>107</v>
      </c>
      <c r="B54" s="31" t="s">
        <v>105</v>
      </c>
      <c r="C54" s="32">
        <v>220</v>
      </c>
      <c r="D54" s="32"/>
      <c r="E54" s="32">
        <f>C54*D54</f>
        <v>0</v>
      </c>
      <c r="F54" s="32"/>
      <c r="G54" s="32">
        <f>C54*F54</f>
        <v>0</v>
      </c>
      <c r="H54" s="32">
        <f>D54+F54</f>
        <v>0</v>
      </c>
      <c r="I54" s="32">
        <f>E54+G54</f>
        <v>0</v>
      </c>
      <c r="J54" s="22"/>
      <c r="K54" s="22"/>
    </row>
    <row r="55" spans="1:11" ht="15">
      <c r="A55" s="29" t="s">
        <v>108</v>
      </c>
      <c r="B55" s="29" t="s">
        <v>11</v>
      </c>
      <c r="C55" s="30"/>
      <c r="D55" s="30"/>
      <c r="E55" s="30"/>
      <c r="F55" s="30"/>
      <c r="G55" s="30"/>
      <c r="H55" s="30"/>
      <c r="I55" s="30"/>
      <c r="J55" s="22"/>
      <c r="K55" s="22"/>
    </row>
    <row r="56" spans="1:11" ht="15">
      <c r="A56" s="31" t="s">
        <v>109</v>
      </c>
      <c r="B56" s="31" t="s">
        <v>105</v>
      </c>
      <c r="C56" s="32">
        <v>150</v>
      </c>
      <c r="D56" s="32"/>
      <c r="E56" s="32">
        <f>C56*D56</f>
        <v>0</v>
      </c>
      <c r="F56" s="32"/>
      <c r="G56" s="32">
        <f>C56*F56</f>
        <v>0</v>
      </c>
      <c r="H56" s="32">
        <f aca="true" t="shared" si="5" ref="H56:I59">D56+F56</f>
        <v>0</v>
      </c>
      <c r="I56" s="32">
        <f t="shared" si="5"/>
        <v>0</v>
      </c>
      <c r="J56" s="22"/>
      <c r="K56" s="22"/>
    </row>
    <row r="57" spans="1:11" ht="15">
      <c r="A57" s="31" t="s">
        <v>110</v>
      </c>
      <c r="B57" s="31" t="s">
        <v>105</v>
      </c>
      <c r="C57" s="32">
        <v>220</v>
      </c>
      <c r="D57" s="32"/>
      <c r="E57" s="32">
        <f>C57*D57</f>
        <v>0</v>
      </c>
      <c r="F57" s="32"/>
      <c r="G57" s="32">
        <f>C57*F57</f>
        <v>0</v>
      </c>
      <c r="H57" s="32">
        <f t="shared" si="5"/>
        <v>0</v>
      </c>
      <c r="I57" s="32">
        <f t="shared" si="5"/>
        <v>0</v>
      </c>
      <c r="J57" s="22"/>
      <c r="K57" s="22"/>
    </row>
    <row r="58" spans="1:11" ht="15">
      <c r="A58" s="31" t="s">
        <v>111</v>
      </c>
      <c r="B58" s="31" t="s">
        <v>105</v>
      </c>
      <c r="C58" s="32">
        <v>160</v>
      </c>
      <c r="D58" s="32"/>
      <c r="E58" s="32">
        <f>C58*D58</f>
        <v>0</v>
      </c>
      <c r="F58" s="32"/>
      <c r="G58" s="32">
        <f>C58*F58</f>
        <v>0</v>
      </c>
      <c r="H58" s="32">
        <f t="shared" si="5"/>
        <v>0</v>
      </c>
      <c r="I58" s="32">
        <f t="shared" si="5"/>
        <v>0</v>
      </c>
      <c r="J58" s="22"/>
      <c r="K58" s="22"/>
    </row>
    <row r="59" spans="1:11" ht="15">
      <c r="A59" s="31" t="s">
        <v>112</v>
      </c>
      <c r="B59" s="31" t="s">
        <v>105</v>
      </c>
      <c r="C59" s="32">
        <v>60</v>
      </c>
      <c r="D59" s="32"/>
      <c r="E59" s="32">
        <f>C59*D59</f>
        <v>0</v>
      </c>
      <c r="F59" s="32"/>
      <c r="G59" s="32">
        <f>C59*F59</f>
        <v>0</v>
      </c>
      <c r="H59" s="32">
        <f t="shared" si="5"/>
        <v>0</v>
      </c>
      <c r="I59" s="32">
        <f t="shared" si="5"/>
        <v>0</v>
      </c>
      <c r="J59" s="22"/>
      <c r="K59" s="22"/>
    </row>
    <row r="60" spans="1:11" ht="15">
      <c r="A60" s="29" t="s">
        <v>113</v>
      </c>
      <c r="B60" s="29" t="s">
        <v>11</v>
      </c>
      <c r="C60" s="30"/>
      <c r="D60" s="30"/>
      <c r="E60" s="30"/>
      <c r="F60" s="30"/>
      <c r="G60" s="30"/>
      <c r="H60" s="30"/>
      <c r="I60" s="30"/>
      <c r="J60" s="22"/>
      <c r="K60" s="22"/>
    </row>
    <row r="61" spans="1:11" ht="15">
      <c r="A61" s="31" t="s">
        <v>114</v>
      </c>
      <c r="B61" s="31" t="s">
        <v>105</v>
      </c>
      <c r="C61" s="32">
        <v>20</v>
      </c>
      <c r="D61" s="32"/>
      <c r="E61" s="32">
        <f>C61*D61</f>
        <v>0</v>
      </c>
      <c r="F61" s="32"/>
      <c r="G61" s="32">
        <f>C61*F61</f>
        <v>0</v>
      </c>
      <c r="H61" s="32">
        <f aca="true" t="shared" si="6" ref="H61:I63">D61+F61</f>
        <v>0</v>
      </c>
      <c r="I61" s="32">
        <f t="shared" si="6"/>
        <v>0</v>
      </c>
      <c r="J61" s="22"/>
      <c r="K61" s="22"/>
    </row>
    <row r="62" spans="1:11" ht="15">
      <c r="A62" s="31" t="s">
        <v>115</v>
      </c>
      <c r="B62" s="31" t="s">
        <v>105</v>
      </c>
      <c r="C62" s="32">
        <v>120</v>
      </c>
      <c r="D62" s="32"/>
      <c r="E62" s="32">
        <f>C62*D62</f>
        <v>0</v>
      </c>
      <c r="F62" s="32"/>
      <c r="G62" s="32">
        <f>C62*F62</f>
        <v>0</v>
      </c>
      <c r="H62" s="32">
        <f t="shared" si="6"/>
        <v>0</v>
      </c>
      <c r="I62" s="32">
        <f t="shared" si="6"/>
        <v>0</v>
      </c>
      <c r="J62" s="22"/>
      <c r="K62" s="22"/>
    </row>
    <row r="63" spans="1:11" ht="15">
      <c r="A63" s="31" t="s">
        <v>116</v>
      </c>
      <c r="B63" s="31" t="s">
        <v>105</v>
      </c>
      <c r="C63" s="32">
        <v>90</v>
      </c>
      <c r="D63" s="32"/>
      <c r="E63" s="32">
        <f>C63*D63</f>
        <v>0</v>
      </c>
      <c r="F63" s="32"/>
      <c r="G63" s="32">
        <f>C63*F63</f>
        <v>0</v>
      </c>
      <c r="H63" s="32">
        <f t="shared" si="6"/>
        <v>0</v>
      </c>
      <c r="I63" s="32">
        <f t="shared" si="6"/>
        <v>0</v>
      </c>
      <c r="J63" s="22"/>
      <c r="K63" s="22"/>
    </row>
    <row r="64" spans="1:11" ht="15">
      <c r="A64" s="29" t="s">
        <v>117</v>
      </c>
      <c r="B64" s="29" t="s">
        <v>11</v>
      </c>
      <c r="C64" s="30"/>
      <c r="D64" s="30"/>
      <c r="E64" s="30"/>
      <c r="F64" s="30"/>
      <c r="G64" s="30"/>
      <c r="H64" s="30"/>
      <c r="I64" s="30"/>
      <c r="J64" s="22"/>
      <c r="K64" s="22"/>
    </row>
    <row r="65" spans="1:11" ht="15">
      <c r="A65" s="31" t="s">
        <v>118</v>
      </c>
      <c r="B65" s="31" t="s">
        <v>105</v>
      </c>
      <c r="C65" s="32">
        <v>25</v>
      </c>
      <c r="D65" s="32"/>
      <c r="E65" s="32">
        <f>C65*D65</f>
        <v>0</v>
      </c>
      <c r="F65" s="32"/>
      <c r="G65" s="32">
        <f>C65*F65</f>
        <v>0</v>
      </c>
      <c r="H65" s="32">
        <f>D65+F65</f>
        <v>0</v>
      </c>
      <c r="I65" s="32">
        <f>E65+G65</f>
        <v>0</v>
      </c>
      <c r="J65" s="22"/>
      <c r="K65" s="22"/>
    </row>
    <row r="66" spans="1:11" ht="15">
      <c r="A66" s="29" t="s">
        <v>106</v>
      </c>
      <c r="B66" s="29" t="s">
        <v>11</v>
      </c>
      <c r="C66" s="30"/>
      <c r="D66" s="30"/>
      <c r="E66" s="30"/>
      <c r="F66" s="30"/>
      <c r="G66" s="30"/>
      <c r="H66" s="30"/>
      <c r="I66" s="30"/>
      <c r="J66" s="22"/>
      <c r="K66" s="22"/>
    </row>
    <row r="67" spans="1:11" ht="15">
      <c r="A67" s="31" t="s">
        <v>119</v>
      </c>
      <c r="B67" s="31" t="s">
        <v>105</v>
      </c>
      <c r="C67" s="32">
        <v>6</v>
      </c>
      <c r="D67" s="32"/>
      <c r="E67" s="32">
        <f>C67*D67</f>
        <v>0</v>
      </c>
      <c r="F67" s="32"/>
      <c r="G67" s="32">
        <f>C67*F67</f>
        <v>0</v>
      </c>
      <c r="H67" s="32">
        <f aca="true" t="shared" si="7" ref="H67:I72">D67+F67</f>
        <v>0</v>
      </c>
      <c r="I67" s="32">
        <f t="shared" si="7"/>
        <v>0</v>
      </c>
      <c r="J67" s="22"/>
      <c r="K67" s="22"/>
    </row>
    <row r="68" spans="1:11" ht="15">
      <c r="A68" s="31" t="s">
        <v>120</v>
      </c>
      <c r="B68" s="31" t="s">
        <v>105</v>
      </c>
      <c r="C68" s="32">
        <v>18</v>
      </c>
      <c r="D68" s="32"/>
      <c r="E68" s="32">
        <f>C68*D68</f>
        <v>0</v>
      </c>
      <c r="F68" s="32"/>
      <c r="G68" s="32">
        <f>C68*F68</f>
        <v>0</v>
      </c>
      <c r="H68" s="32">
        <f t="shared" si="7"/>
        <v>0</v>
      </c>
      <c r="I68" s="32">
        <f t="shared" si="7"/>
        <v>0</v>
      </c>
      <c r="J68" s="22"/>
      <c r="K68" s="22"/>
    </row>
    <row r="69" spans="1:11" ht="15">
      <c r="A69" s="31" t="s">
        <v>121</v>
      </c>
      <c r="B69" s="31" t="s">
        <v>105</v>
      </c>
      <c r="C69" s="32">
        <v>18</v>
      </c>
      <c r="D69" s="32"/>
      <c r="E69" s="32">
        <f>C69*D69</f>
        <v>0</v>
      </c>
      <c r="F69" s="32"/>
      <c r="G69" s="32">
        <f>C69*F69</f>
        <v>0</v>
      </c>
      <c r="H69" s="32">
        <f t="shared" si="7"/>
        <v>0</v>
      </c>
      <c r="I69" s="32">
        <f t="shared" si="7"/>
        <v>0</v>
      </c>
      <c r="J69" s="22"/>
      <c r="K69" s="22"/>
    </row>
    <row r="70" spans="1:11" ht="15">
      <c r="A70" s="31" t="s">
        <v>122</v>
      </c>
      <c r="B70" s="31" t="s">
        <v>105</v>
      </c>
      <c r="C70" s="32">
        <v>36</v>
      </c>
      <c r="D70" s="32"/>
      <c r="E70" s="32">
        <f>C70*D70</f>
        <v>0</v>
      </c>
      <c r="F70" s="32"/>
      <c r="G70" s="32">
        <f>C70*F70</f>
        <v>0</v>
      </c>
      <c r="H70" s="32">
        <f t="shared" si="7"/>
        <v>0</v>
      </c>
      <c r="I70" s="32">
        <f t="shared" si="7"/>
        <v>0</v>
      </c>
      <c r="J70" s="22"/>
      <c r="K70" s="22"/>
    </row>
    <row r="71" spans="1:11" ht="15">
      <c r="A71" s="31" t="s">
        <v>107</v>
      </c>
      <c r="B71" s="31" t="s">
        <v>105</v>
      </c>
      <c r="C71" s="32">
        <v>36</v>
      </c>
      <c r="D71" s="32"/>
      <c r="E71" s="32">
        <f>C71*D71</f>
        <v>0</v>
      </c>
      <c r="F71" s="32"/>
      <c r="G71" s="32">
        <f>C71*F71</f>
        <v>0</v>
      </c>
      <c r="H71" s="32">
        <f t="shared" si="7"/>
        <v>0</v>
      </c>
      <c r="I71" s="32">
        <f t="shared" si="7"/>
        <v>0</v>
      </c>
      <c r="J71" s="22"/>
      <c r="K71" s="22"/>
    </row>
    <row r="72" spans="1:11" ht="15">
      <c r="A72" s="31" t="s">
        <v>11</v>
      </c>
      <c r="B72" s="31" t="s">
        <v>11</v>
      </c>
      <c r="C72" s="32"/>
      <c r="D72" s="32"/>
      <c r="E72" s="32"/>
      <c r="F72" s="32"/>
      <c r="G72" s="32"/>
      <c r="H72" s="32">
        <f t="shared" si="7"/>
        <v>0</v>
      </c>
      <c r="I72" s="32">
        <f t="shared" si="7"/>
        <v>0</v>
      </c>
      <c r="J72" s="22"/>
      <c r="K72" s="22"/>
    </row>
    <row r="73" spans="1:11" ht="15">
      <c r="A73" s="29" t="s">
        <v>123</v>
      </c>
      <c r="B73" s="29" t="s">
        <v>11</v>
      </c>
      <c r="C73" s="30"/>
      <c r="D73" s="30"/>
      <c r="E73" s="30"/>
      <c r="F73" s="30"/>
      <c r="G73" s="30"/>
      <c r="H73" s="30"/>
      <c r="I73" s="30"/>
      <c r="J73" s="22"/>
      <c r="K73" s="22"/>
    </row>
    <row r="74" spans="1:11" ht="15">
      <c r="A74" s="31" t="s">
        <v>124</v>
      </c>
      <c r="B74" s="31" t="s">
        <v>57</v>
      </c>
      <c r="C74" s="32">
        <v>20</v>
      </c>
      <c r="D74" s="32"/>
      <c r="E74" s="32">
        <f>C74*D74</f>
        <v>0</v>
      </c>
      <c r="F74" s="32"/>
      <c r="G74" s="32">
        <f>C74*F74</f>
        <v>0</v>
      </c>
      <c r="H74" s="32">
        <f>D74+F74</f>
        <v>0</v>
      </c>
      <c r="I74" s="32">
        <f>E74+G74</f>
        <v>0</v>
      </c>
      <c r="J74" s="22"/>
      <c r="K74" s="22"/>
    </row>
    <row r="75" spans="1:11" ht="15">
      <c r="A75" s="29" t="s">
        <v>125</v>
      </c>
      <c r="B75" s="29" t="s">
        <v>11</v>
      </c>
      <c r="C75" s="30"/>
      <c r="D75" s="30"/>
      <c r="E75" s="30"/>
      <c r="F75" s="30"/>
      <c r="G75" s="30"/>
      <c r="H75" s="30"/>
      <c r="I75" s="30"/>
      <c r="J75" s="22"/>
      <c r="K75" s="22"/>
    </row>
    <row r="76" spans="1:11" ht="15">
      <c r="A76" s="31" t="s">
        <v>126</v>
      </c>
      <c r="B76" s="31" t="s">
        <v>57</v>
      </c>
      <c r="C76" s="32">
        <v>20</v>
      </c>
      <c r="D76" s="32"/>
      <c r="E76" s="32">
        <f>C76*D76</f>
        <v>0</v>
      </c>
      <c r="F76" s="32"/>
      <c r="G76" s="32">
        <f>C76*F76</f>
        <v>0</v>
      </c>
      <c r="H76" s="32">
        <f>D76+F76</f>
        <v>0</v>
      </c>
      <c r="I76" s="32">
        <f>E76+G76</f>
        <v>0</v>
      </c>
      <c r="J76" s="22"/>
      <c r="K76" s="22"/>
    </row>
    <row r="77" spans="1:11" ht="15">
      <c r="A77" s="29" t="s">
        <v>127</v>
      </c>
      <c r="B77" s="29" t="s">
        <v>11</v>
      </c>
      <c r="C77" s="30"/>
      <c r="D77" s="30"/>
      <c r="E77" s="30"/>
      <c r="F77" s="30"/>
      <c r="G77" s="30"/>
      <c r="H77" s="30"/>
      <c r="I77" s="30"/>
      <c r="J77" s="22"/>
      <c r="K77" s="22"/>
    </row>
    <row r="78" spans="1:11" ht="15">
      <c r="A78" s="31" t="s">
        <v>128</v>
      </c>
      <c r="B78" s="31" t="s">
        <v>57</v>
      </c>
      <c r="C78" s="32">
        <v>4</v>
      </c>
      <c r="D78" s="32"/>
      <c r="E78" s="32">
        <f>C78*D78</f>
        <v>0</v>
      </c>
      <c r="F78" s="32"/>
      <c r="G78" s="32">
        <f>C78*F78</f>
        <v>0</v>
      </c>
      <c r="H78" s="32">
        <f>D78+F78</f>
        <v>0</v>
      </c>
      <c r="I78" s="32">
        <f>E78+G78</f>
        <v>0</v>
      </c>
      <c r="J78" s="22"/>
      <c r="K78" s="22"/>
    </row>
    <row r="79" spans="1:11" ht="15">
      <c r="A79" s="29" t="s">
        <v>129</v>
      </c>
      <c r="B79" s="29" t="s">
        <v>11</v>
      </c>
      <c r="C79" s="30"/>
      <c r="D79" s="30"/>
      <c r="E79" s="30"/>
      <c r="F79" s="30"/>
      <c r="G79" s="30"/>
      <c r="H79" s="30"/>
      <c r="I79" s="30"/>
      <c r="J79" s="22"/>
      <c r="K79" s="22"/>
    </row>
    <row r="80" spans="1:11" ht="15">
      <c r="A80" s="31" t="s">
        <v>130</v>
      </c>
      <c r="B80" s="31" t="s">
        <v>57</v>
      </c>
      <c r="C80" s="32">
        <v>4</v>
      </c>
      <c r="D80" s="32"/>
      <c r="E80" s="32">
        <f>C80*D80</f>
        <v>0</v>
      </c>
      <c r="F80" s="32"/>
      <c r="G80" s="32">
        <f>C80*F80</f>
        <v>0</v>
      </c>
      <c r="H80" s="32">
        <f aca="true" t="shared" si="8" ref="H80:I82">D80+F80</f>
        <v>0</v>
      </c>
      <c r="I80" s="32">
        <f t="shared" si="8"/>
        <v>0</v>
      </c>
      <c r="J80" s="22"/>
      <c r="K80" s="22"/>
    </row>
    <row r="81" spans="1:11" ht="15">
      <c r="A81" s="31" t="s">
        <v>131</v>
      </c>
      <c r="B81" s="31" t="s">
        <v>57</v>
      </c>
      <c r="C81" s="32">
        <v>1</v>
      </c>
      <c r="D81" s="32"/>
      <c r="E81" s="32">
        <f>C81*D81</f>
        <v>0</v>
      </c>
      <c r="F81" s="32"/>
      <c r="G81" s="32">
        <f>C81*F81</f>
        <v>0</v>
      </c>
      <c r="H81" s="32">
        <f t="shared" si="8"/>
        <v>0</v>
      </c>
      <c r="I81" s="32">
        <f t="shared" si="8"/>
        <v>0</v>
      </c>
      <c r="J81" s="22"/>
      <c r="K81" s="22"/>
    </row>
    <row r="82" spans="1:11" ht="15">
      <c r="A82" s="31" t="s">
        <v>132</v>
      </c>
      <c r="B82" s="31" t="s">
        <v>57</v>
      </c>
      <c r="C82" s="32">
        <v>2</v>
      </c>
      <c r="D82" s="32"/>
      <c r="E82" s="32">
        <f>C82*D82</f>
        <v>0</v>
      </c>
      <c r="F82" s="32"/>
      <c r="G82" s="32">
        <f>C82*F82</f>
        <v>0</v>
      </c>
      <c r="H82" s="32">
        <f t="shared" si="8"/>
        <v>0</v>
      </c>
      <c r="I82" s="32">
        <f t="shared" si="8"/>
        <v>0</v>
      </c>
      <c r="J82" s="22"/>
      <c r="K82" s="22"/>
    </row>
    <row r="83" spans="1:11" ht="15">
      <c r="A83" s="29" t="s">
        <v>133</v>
      </c>
      <c r="B83" s="29" t="s">
        <v>11</v>
      </c>
      <c r="C83" s="30"/>
      <c r="D83" s="30"/>
      <c r="E83" s="30"/>
      <c r="F83" s="30"/>
      <c r="G83" s="30"/>
      <c r="H83" s="30"/>
      <c r="I83" s="30"/>
      <c r="J83" s="22"/>
      <c r="K83" s="22"/>
    </row>
    <row r="84" spans="1:11" ht="15">
      <c r="A84" s="31" t="s">
        <v>134</v>
      </c>
      <c r="B84" s="31" t="s">
        <v>57</v>
      </c>
      <c r="C84" s="32">
        <v>4</v>
      </c>
      <c r="D84" s="32"/>
      <c r="E84" s="32">
        <f>C84*D84</f>
        <v>0</v>
      </c>
      <c r="F84" s="32"/>
      <c r="G84" s="32">
        <f>C84*F84</f>
        <v>0</v>
      </c>
      <c r="H84" s="32">
        <f aca="true" t="shared" si="9" ref="H84:I87">D84+F84</f>
        <v>0</v>
      </c>
      <c r="I84" s="32">
        <f t="shared" si="9"/>
        <v>0</v>
      </c>
      <c r="J84" s="22"/>
      <c r="K84" s="22"/>
    </row>
    <row r="85" spans="1:11" ht="15">
      <c r="A85" s="31" t="s">
        <v>135</v>
      </c>
      <c r="B85" s="31" t="s">
        <v>57</v>
      </c>
      <c r="C85" s="32">
        <v>2</v>
      </c>
      <c r="D85" s="32"/>
      <c r="E85" s="32">
        <f>C85*D85</f>
        <v>0</v>
      </c>
      <c r="F85" s="32"/>
      <c r="G85" s="32">
        <f>C85*F85</f>
        <v>0</v>
      </c>
      <c r="H85" s="32">
        <f t="shared" si="9"/>
        <v>0</v>
      </c>
      <c r="I85" s="32">
        <f t="shared" si="9"/>
        <v>0</v>
      </c>
      <c r="J85" s="22"/>
      <c r="K85" s="22"/>
    </row>
    <row r="86" spans="1:11" ht="15">
      <c r="A86" s="31" t="s">
        <v>136</v>
      </c>
      <c r="B86" s="31" t="s">
        <v>57</v>
      </c>
      <c r="C86" s="32">
        <v>2</v>
      </c>
      <c r="D86" s="32"/>
      <c r="E86" s="32">
        <f>C86*D86</f>
        <v>0</v>
      </c>
      <c r="F86" s="32"/>
      <c r="G86" s="32">
        <f>C86*F86</f>
        <v>0</v>
      </c>
      <c r="H86" s="32">
        <f t="shared" si="9"/>
        <v>0</v>
      </c>
      <c r="I86" s="32">
        <f t="shared" si="9"/>
        <v>0</v>
      </c>
      <c r="J86" s="22"/>
      <c r="K86" s="22"/>
    </row>
    <row r="87" spans="1:11" ht="15">
      <c r="A87" s="31" t="s">
        <v>137</v>
      </c>
      <c r="B87" s="31" t="s">
        <v>57</v>
      </c>
      <c r="C87" s="32">
        <v>22</v>
      </c>
      <c r="D87" s="32"/>
      <c r="E87" s="32">
        <f>C87*D87</f>
        <v>0</v>
      </c>
      <c r="F87" s="32"/>
      <c r="G87" s="32">
        <f>C87*F87</f>
        <v>0</v>
      </c>
      <c r="H87" s="32">
        <f t="shared" si="9"/>
        <v>0</v>
      </c>
      <c r="I87" s="32">
        <f t="shared" si="9"/>
        <v>0</v>
      </c>
      <c r="J87" s="22"/>
      <c r="K87" s="22"/>
    </row>
    <row r="88" spans="1:11" ht="15">
      <c r="A88" s="29" t="s">
        <v>138</v>
      </c>
      <c r="B88" s="29" t="s">
        <v>11</v>
      </c>
      <c r="C88" s="30"/>
      <c r="D88" s="30"/>
      <c r="E88" s="30"/>
      <c r="F88" s="30"/>
      <c r="G88" s="30"/>
      <c r="H88" s="30"/>
      <c r="I88" s="30"/>
      <c r="J88" s="22"/>
      <c r="K88" s="22"/>
    </row>
    <row r="89" spans="1:11" ht="15">
      <c r="A89" s="31" t="s">
        <v>139</v>
      </c>
      <c r="B89" s="31" t="s">
        <v>57</v>
      </c>
      <c r="C89" s="32">
        <v>2</v>
      </c>
      <c r="D89" s="32"/>
      <c r="E89" s="32">
        <f>C89*D89</f>
        <v>0</v>
      </c>
      <c r="F89" s="32"/>
      <c r="G89" s="32">
        <f>C89*F89</f>
        <v>0</v>
      </c>
      <c r="H89" s="32">
        <f>D89+F89</f>
        <v>0</v>
      </c>
      <c r="I89" s="32">
        <f>E89+G89</f>
        <v>0</v>
      </c>
      <c r="J89" s="22"/>
      <c r="K89" s="22"/>
    </row>
    <row r="90" spans="1:11" ht="15">
      <c r="A90" s="29" t="s">
        <v>140</v>
      </c>
      <c r="B90" s="29" t="s">
        <v>11</v>
      </c>
      <c r="C90" s="30"/>
      <c r="D90" s="30"/>
      <c r="E90" s="30"/>
      <c r="F90" s="30"/>
      <c r="G90" s="30"/>
      <c r="H90" s="30"/>
      <c r="I90" s="30"/>
      <c r="J90" s="22"/>
      <c r="K90" s="22"/>
    </row>
    <row r="91" spans="1:11" ht="15">
      <c r="A91" s="29" t="s">
        <v>141</v>
      </c>
      <c r="B91" s="29" t="s">
        <v>11</v>
      </c>
      <c r="C91" s="30"/>
      <c r="D91" s="30"/>
      <c r="E91" s="30"/>
      <c r="F91" s="30"/>
      <c r="G91" s="30"/>
      <c r="H91" s="30"/>
      <c r="I91" s="30"/>
      <c r="J91" s="22"/>
      <c r="K91" s="22"/>
    </row>
    <row r="92" spans="1:11" ht="15">
      <c r="A92" s="31" t="s">
        <v>142</v>
      </c>
      <c r="B92" s="31" t="s">
        <v>57</v>
      </c>
      <c r="C92" s="32">
        <v>2</v>
      </c>
      <c r="D92" s="32"/>
      <c r="E92" s="32">
        <f>C92*D92</f>
        <v>0</v>
      </c>
      <c r="F92" s="32"/>
      <c r="G92" s="32">
        <f>C92*F92</f>
        <v>0</v>
      </c>
      <c r="H92" s="32">
        <f aca="true" t="shared" si="10" ref="H92:I95">D92+F92</f>
        <v>0</v>
      </c>
      <c r="I92" s="32">
        <f t="shared" si="10"/>
        <v>0</v>
      </c>
      <c r="J92" s="22"/>
      <c r="K92" s="22"/>
    </row>
    <row r="93" spans="1:11" ht="15">
      <c r="A93" s="31" t="s">
        <v>143</v>
      </c>
      <c r="B93" s="31" t="s">
        <v>144</v>
      </c>
      <c r="C93" s="32">
        <v>1</v>
      </c>
      <c r="D93" s="32"/>
      <c r="E93" s="32">
        <f>C93*D93</f>
        <v>0</v>
      </c>
      <c r="F93" s="32"/>
      <c r="G93" s="32">
        <f>C93*F93</f>
        <v>0</v>
      </c>
      <c r="H93" s="32">
        <f t="shared" si="10"/>
        <v>0</v>
      </c>
      <c r="I93" s="32">
        <f t="shared" si="10"/>
        <v>0</v>
      </c>
      <c r="J93" s="22"/>
      <c r="K93" s="22"/>
    </row>
    <row r="94" spans="1:11" ht="15">
      <c r="A94" s="31" t="s">
        <v>145</v>
      </c>
      <c r="B94" s="31" t="s">
        <v>144</v>
      </c>
      <c r="C94" s="32">
        <v>1</v>
      </c>
      <c r="D94" s="32"/>
      <c r="E94" s="32">
        <f>C94*D94</f>
        <v>0</v>
      </c>
      <c r="F94" s="32"/>
      <c r="G94" s="32">
        <f>C94*F94</f>
        <v>0</v>
      </c>
      <c r="H94" s="32">
        <f t="shared" si="10"/>
        <v>0</v>
      </c>
      <c r="I94" s="32">
        <f t="shared" si="10"/>
        <v>0</v>
      </c>
      <c r="J94" s="22"/>
      <c r="K94" s="22"/>
    </row>
    <row r="95" spans="1:11" ht="15">
      <c r="A95" s="31" t="s">
        <v>146</v>
      </c>
      <c r="B95" s="31" t="s">
        <v>144</v>
      </c>
      <c r="C95" s="32">
        <v>1</v>
      </c>
      <c r="D95" s="32"/>
      <c r="E95" s="32">
        <f>C95*D95</f>
        <v>0</v>
      </c>
      <c r="F95" s="32"/>
      <c r="G95" s="32">
        <f>C95*F95</f>
        <v>0</v>
      </c>
      <c r="H95" s="32">
        <f t="shared" si="10"/>
        <v>0</v>
      </c>
      <c r="I95" s="32">
        <f t="shared" si="10"/>
        <v>0</v>
      </c>
      <c r="J95" s="22"/>
      <c r="K95" s="22"/>
    </row>
    <row r="96" spans="1:11" ht="15">
      <c r="A96" s="29" t="s">
        <v>147</v>
      </c>
      <c r="B96" s="29" t="s">
        <v>11</v>
      </c>
      <c r="C96" s="30"/>
      <c r="D96" s="30"/>
      <c r="E96" s="30"/>
      <c r="F96" s="30"/>
      <c r="G96" s="30"/>
      <c r="H96" s="30"/>
      <c r="I96" s="30"/>
      <c r="J96" s="22"/>
      <c r="K96" s="22"/>
    </row>
    <row r="97" spans="1:11" ht="15">
      <c r="A97" s="31" t="s">
        <v>148</v>
      </c>
      <c r="B97" s="31" t="s">
        <v>105</v>
      </c>
      <c r="C97" s="32">
        <v>55</v>
      </c>
      <c r="D97" s="32"/>
      <c r="E97" s="32">
        <f>C97*D97</f>
        <v>0</v>
      </c>
      <c r="F97" s="32"/>
      <c r="G97" s="32">
        <f>C97*F97</f>
        <v>0</v>
      </c>
      <c r="H97" s="32">
        <f>D97+F97</f>
        <v>0</v>
      </c>
      <c r="I97" s="32">
        <f>E97+G97</f>
        <v>0</v>
      </c>
      <c r="J97" s="22"/>
      <c r="K97" s="22"/>
    </row>
    <row r="98" spans="1:11" ht="15">
      <c r="A98" s="29" t="s">
        <v>149</v>
      </c>
      <c r="B98" s="29" t="s">
        <v>11</v>
      </c>
      <c r="C98" s="30"/>
      <c r="D98" s="30"/>
      <c r="E98" s="30"/>
      <c r="F98" s="30"/>
      <c r="G98" s="30"/>
      <c r="H98" s="30"/>
      <c r="I98" s="30"/>
      <c r="J98" s="22"/>
      <c r="K98" s="22"/>
    </row>
    <row r="99" spans="1:11" ht="15">
      <c r="A99" s="31" t="s">
        <v>150</v>
      </c>
      <c r="B99" s="31" t="s">
        <v>105</v>
      </c>
      <c r="C99" s="32">
        <v>35</v>
      </c>
      <c r="D99" s="32"/>
      <c r="E99" s="32">
        <f>C99*D99</f>
        <v>0</v>
      </c>
      <c r="F99" s="32"/>
      <c r="G99" s="32">
        <f>C99*F99</f>
        <v>0</v>
      </c>
      <c r="H99" s="32">
        <f>D99+F99</f>
        <v>0</v>
      </c>
      <c r="I99" s="32">
        <f>E99+G99</f>
        <v>0</v>
      </c>
      <c r="J99" s="22"/>
      <c r="K99" s="22"/>
    </row>
    <row r="100" spans="1:11" ht="15">
      <c r="A100" s="29" t="s">
        <v>151</v>
      </c>
      <c r="B100" s="29" t="s">
        <v>11</v>
      </c>
      <c r="C100" s="30"/>
      <c r="D100" s="30"/>
      <c r="E100" s="30"/>
      <c r="F100" s="30"/>
      <c r="G100" s="30"/>
      <c r="H100" s="30"/>
      <c r="I100" s="30"/>
      <c r="J100" s="22"/>
      <c r="K100" s="22"/>
    </row>
    <row r="101" spans="1:11" ht="15">
      <c r="A101" s="31" t="s">
        <v>152</v>
      </c>
      <c r="B101" s="31" t="s">
        <v>153</v>
      </c>
      <c r="C101" s="32">
        <v>7.5</v>
      </c>
      <c r="D101" s="32"/>
      <c r="E101" s="32">
        <f>C101*D101</f>
        <v>0</v>
      </c>
      <c r="F101" s="32"/>
      <c r="G101" s="32">
        <f>C101*F101</f>
        <v>0</v>
      </c>
      <c r="H101" s="32">
        <f>D101+F101</f>
        <v>0</v>
      </c>
      <c r="I101" s="32">
        <f>E101+G101</f>
        <v>0</v>
      </c>
      <c r="J101" s="22"/>
      <c r="K101" s="22"/>
    </row>
    <row r="102" spans="1:11" ht="15">
      <c r="A102" s="29" t="s">
        <v>154</v>
      </c>
      <c r="B102" s="29" t="s">
        <v>11</v>
      </c>
      <c r="C102" s="30"/>
      <c r="D102" s="30"/>
      <c r="E102" s="30"/>
      <c r="F102" s="30"/>
      <c r="G102" s="30"/>
      <c r="H102" s="30"/>
      <c r="I102" s="30"/>
      <c r="J102" s="22"/>
      <c r="K102" s="22"/>
    </row>
    <row r="103" spans="1:11" ht="15">
      <c r="A103" s="31" t="s">
        <v>155</v>
      </c>
      <c r="B103" s="31" t="s">
        <v>153</v>
      </c>
      <c r="C103" s="32">
        <v>6</v>
      </c>
      <c r="D103" s="32"/>
      <c r="E103" s="32">
        <f>C103*D103</f>
        <v>0</v>
      </c>
      <c r="F103" s="32"/>
      <c r="G103" s="32">
        <f>C103*F103</f>
        <v>0</v>
      </c>
      <c r="H103" s="32">
        <f>D103+F103</f>
        <v>0</v>
      </c>
      <c r="I103" s="32">
        <f>E103+G103</f>
        <v>0</v>
      </c>
      <c r="J103" s="22"/>
      <c r="K103" s="22"/>
    </row>
    <row r="104" spans="1:11" ht="15">
      <c r="A104" s="29" t="s">
        <v>156</v>
      </c>
      <c r="B104" s="29" t="s">
        <v>11</v>
      </c>
      <c r="C104" s="30"/>
      <c r="D104" s="30"/>
      <c r="E104" s="30"/>
      <c r="F104" s="30"/>
      <c r="G104" s="30"/>
      <c r="H104" s="30"/>
      <c r="I104" s="30"/>
      <c r="J104" s="22"/>
      <c r="K104" s="22"/>
    </row>
    <row r="105" spans="1:11" ht="15">
      <c r="A105" s="29" t="s">
        <v>157</v>
      </c>
      <c r="B105" s="29" t="s">
        <v>11</v>
      </c>
      <c r="C105" s="30"/>
      <c r="D105" s="30"/>
      <c r="E105" s="30"/>
      <c r="F105" s="30"/>
      <c r="G105" s="30"/>
      <c r="H105" s="30"/>
      <c r="I105" s="30"/>
      <c r="J105" s="22"/>
      <c r="K105" s="22"/>
    </row>
    <row r="106" spans="1:11" ht="15">
      <c r="A106" s="31" t="s">
        <v>158</v>
      </c>
      <c r="B106" s="31" t="s">
        <v>57</v>
      </c>
      <c r="C106" s="32">
        <v>10</v>
      </c>
      <c r="D106" s="32"/>
      <c r="E106" s="32">
        <f>C106*D106</f>
        <v>0</v>
      </c>
      <c r="F106" s="32"/>
      <c r="G106" s="32">
        <f>C106*F106</f>
        <v>0</v>
      </c>
      <c r="H106" s="32">
        <f>D106+F106</f>
        <v>0</v>
      </c>
      <c r="I106" s="32">
        <f>E106+G106</f>
        <v>0</v>
      </c>
      <c r="J106" s="22"/>
      <c r="K106" s="22"/>
    </row>
    <row r="107" spans="1:11" ht="15">
      <c r="A107" s="29" t="s">
        <v>156</v>
      </c>
      <c r="B107" s="29" t="s">
        <v>11</v>
      </c>
      <c r="C107" s="30"/>
      <c r="D107" s="30"/>
      <c r="E107" s="30"/>
      <c r="F107" s="30"/>
      <c r="G107" s="30"/>
      <c r="H107" s="30"/>
      <c r="I107" s="30"/>
      <c r="J107" s="22"/>
      <c r="K107" s="22"/>
    </row>
    <row r="108" spans="1:11" ht="15">
      <c r="A108" s="29" t="s">
        <v>159</v>
      </c>
      <c r="B108" s="29" t="s">
        <v>11</v>
      </c>
      <c r="C108" s="30"/>
      <c r="D108" s="30"/>
      <c r="E108" s="30"/>
      <c r="F108" s="30"/>
      <c r="G108" s="30"/>
      <c r="H108" s="30"/>
      <c r="I108" s="30"/>
      <c r="J108" s="22"/>
      <c r="K108" s="22"/>
    </row>
    <row r="109" spans="1:11" ht="15">
      <c r="A109" s="31" t="s">
        <v>158</v>
      </c>
      <c r="B109" s="31" t="s">
        <v>57</v>
      </c>
      <c r="C109" s="32">
        <v>7</v>
      </c>
      <c r="D109" s="32"/>
      <c r="E109" s="32">
        <f>C109*D109</f>
        <v>0</v>
      </c>
      <c r="F109" s="32"/>
      <c r="G109" s="32">
        <f>C109*F109</f>
        <v>0</v>
      </c>
      <c r="H109" s="32">
        <f>D109+F109</f>
        <v>0</v>
      </c>
      <c r="I109" s="32">
        <f>E109+G109</f>
        <v>0</v>
      </c>
      <c r="J109" s="22"/>
      <c r="K109" s="22"/>
    </row>
    <row r="110" spans="1:11" ht="15">
      <c r="A110" s="31" t="s">
        <v>160</v>
      </c>
      <c r="B110" s="31" t="s">
        <v>57</v>
      </c>
      <c r="C110" s="32">
        <v>20</v>
      </c>
      <c r="D110" s="32"/>
      <c r="E110" s="32">
        <f>C110*D110</f>
        <v>0</v>
      </c>
      <c r="F110" s="32"/>
      <c r="G110" s="32">
        <f>C110*F110</f>
        <v>0</v>
      </c>
      <c r="H110" s="32">
        <f>D110+F110</f>
        <v>0</v>
      </c>
      <c r="I110" s="32">
        <f>E110+G110</f>
        <v>0</v>
      </c>
      <c r="J110" s="22"/>
      <c r="K110" s="22"/>
    </row>
    <row r="111" spans="1:11" ht="15">
      <c r="A111" s="29" t="s">
        <v>161</v>
      </c>
      <c r="B111" s="29" t="s">
        <v>11</v>
      </c>
      <c r="C111" s="30"/>
      <c r="D111" s="30"/>
      <c r="E111" s="30"/>
      <c r="F111" s="30"/>
      <c r="G111" s="30"/>
      <c r="H111" s="30"/>
      <c r="I111" s="30"/>
      <c r="J111" s="22"/>
      <c r="K111" s="22"/>
    </row>
    <row r="112" spans="1:11" ht="15">
      <c r="A112" s="31" t="s">
        <v>162</v>
      </c>
      <c r="B112" s="31" t="s">
        <v>163</v>
      </c>
      <c r="C112" s="32">
        <v>36</v>
      </c>
      <c r="D112" s="32"/>
      <c r="E112" s="32">
        <f aca="true" t="shared" si="11" ref="E112:E117">C112*D112</f>
        <v>0</v>
      </c>
      <c r="F112" s="32"/>
      <c r="G112" s="32">
        <f aca="true" t="shared" si="12" ref="G112:G117">C112*F112</f>
        <v>0</v>
      </c>
      <c r="H112" s="32">
        <f aca="true" t="shared" si="13" ref="H112:I117">D112+F112</f>
        <v>0</v>
      </c>
      <c r="I112" s="32">
        <f t="shared" si="13"/>
        <v>0</v>
      </c>
      <c r="J112" s="22"/>
      <c r="K112" s="22"/>
    </row>
    <row r="113" spans="1:11" ht="15">
      <c r="A113" s="31" t="s">
        <v>164</v>
      </c>
      <c r="B113" s="31" t="s">
        <v>163</v>
      </c>
      <c r="C113" s="32">
        <v>8</v>
      </c>
      <c r="D113" s="32"/>
      <c r="E113" s="32">
        <f t="shared" si="11"/>
        <v>0</v>
      </c>
      <c r="F113" s="32"/>
      <c r="G113" s="32">
        <f t="shared" si="12"/>
        <v>0</v>
      </c>
      <c r="H113" s="32">
        <f t="shared" si="13"/>
        <v>0</v>
      </c>
      <c r="I113" s="32">
        <f t="shared" si="13"/>
        <v>0</v>
      </c>
      <c r="J113" s="22"/>
      <c r="K113" s="22"/>
    </row>
    <row r="114" spans="1:11" ht="15">
      <c r="A114" s="31" t="s">
        <v>165</v>
      </c>
      <c r="B114" s="31" t="s">
        <v>163</v>
      </c>
      <c r="C114" s="32">
        <v>8</v>
      </c>
      <c r="D114" s="32"/>
      <c r="E114" s="32">
        <f t="shared" si="11"/>
        <v>0</v>
      </c>
      <c r="F114" s="32"/>
      <c r="G114" s="32">
        <f t="shared" si="12"/>
        <v>0</v>
      </c>
      <c r="H114" s="32">
        <f t="shared" si="13"/>
        <v>0</v>
      </c>
      <c r="I114" s="32">
        <f t="shared" si="13"/>
        <v>0</v>
      </c>
      <c r="J114" s="22"/>
      <c r="K114" s="22"/>
    </row>
    <row r="115" spans="1:11" ht="15">
      <c r="A115" s="31" t="s">
        <v>166</v>
      </c>
      <c r="B115" s="31" t="s">
        <v>163</v>
      </c>
      <c r="C115" s="32">
        <v>16</v>
      </c>
      <c r="D115" s="32"/>
      <c r="E115" s="32">
        <f t="shared" si="11"/>
        <v>0</v>
      </c>
      <c r="F115" s="32"/>
      <c r="G115" s="32">
        <f t="shared" si="12"/>
        <v>0</v>
      </c>
      <c r="H115" s="32">
        <f t="shared" si="13"/>
        <v>0</v>
      </c>
      <c r="I115" s="32">
        <f t="shared" si="13"/>
        <v>0</v>
      </c>
      <c r="J115" s="22"/>
      <c r="K115" s="22"/>
    </row>
    <row r="116" spans="1:11" ht="15">
      <c r="A116" s="31" t="s">
        <v>167</v>
      </c>
      <c r="B116" s="31" t="s">
        <v>163</v>
      </c>
      <c r="C116" s="32">
        <v>8</v>
      </c>
      <c r="D116" s="32"/>
      <c r="E116" s="32">
        <f t="shared" si="11"/>
        <v>0</v>
      </c>
      <c r="F116" s="32"/>
      <c r="G116" s="32">
        <f t="shared" si="12"/>
        <v>0</v>
      </c>
      <c r="H116" s="32">
        <f t="shared" si="13"/>
        <v>0</v>
      </c>
      <c r="I116" s="32">
        <f t="shared" si="13"/>
        <v>0</v>
      </c>
      <c r="J116" s="22"/>
      <c r="K116" s="22"/>
    </row>
    <row r="117" spans="1:11" ht="15">
      <c r="A117" s="31" t="s">
        <v>168</v>
      </c>
      <c r="B117" s="31" t="s">
        <v>163</v>
      </c>
      <c r="C117" s="32">
        <v>6</v>
      </c>
      <c r="D117" s="32"/>
      <c r="E117" s="32">
        <f t="shared" si="11"/>
        <v>0</v>
      </c>
      <c r="F117" s="32"/>
      <c r="G117" s="32">
        <f t="shared" si="12"/>
        <v>0</v>
      </c>
      <c r="H117" s="32">
        <f t="shared" si="13"/>
        <v>0</v>
      </c>
      <c r="I117" s="32">
        <f t="shared" si="13"/>
        <v>0</v>
      </c>
      <c r="J117" s="22"/>
      <c r="K117" s="22"/>
    </row>
    <row r="118" spans="1:11" ht="15">
      <c r="A118" s="29" t="s">
        <v>169</v>
      </c>
      <c r="B118" s="29" t="s">
        <v>11</v>
      </c>
      <c r="C118" s="30"/>
      <c r="D118" s="30"/>
      <c r="E118" s="30"/>
      <c r="F118" s="30"/>
      <c r="G118" s="30"/>
      <c r="H118" s="30"/>
      <c r="I118" s="30"/>
      <c r="J118" s="22"/>
      <c r="K118" s="22"/>
    </row>
    <row r="119" spans="1:11" ht="15">
      <c r="A119" s="31" t="s">
        <v>170</v>
      </c>
      <c r="B119" s="31" t="s">
        <v>163</v>
      </c>
      <c r="C119" s="32">
        <v>8</v>
      </c>
      <c r="D119" s="32"/>
      <c r="E119" s="32">
        <f>C119*D119</f>
        <v>0</v>
      </c>
      <c r="F119" s="32"/>
      <c r="G119" s="32">
        <f>C119*F119</f>
        <v>0</v>
      </c>
      <c r="H119" s="32">
        <f>D119+F119</f>
        <v>0</v>
      </c>
      <c r="I119" s="32">
        <f>E119+G119</f>
        <v>0</v>
      </c>
      <c r="J119" s="22"/>
      <c r="K119" s="22"/>
    </row>
    <row r="120" spans="1:11" ht="15">
      <c r="A120" s="29" t="s">
        <v>171</v>
      </c>
      <c r="B120" s="29" t="s">
        <v>11</v>
      </c>
      <c r="C120" s="30"/>
      <c r="D120" s="30"/>
      <c r="E120" s="30"/>
      <c r="F120" s="30"/>
      <c r="G120" s="30"/>
      <c r="H120" s="30"/>
      <c r="I120" s="30"/>
      <c r="J120" s="22"/>
      <c r="K120" s="22"/>
    </row>
    <row r="121" spans="1:11" ht="15">
      <c r="A121" s="31" t="s">
        <v>172</v>
      </c>
      <c r="B121" s="31" t="s">
        <v>163</v>
      </c>
      <c r="C121" s="32">
        <v>24</v>
      </c>
      <c r="D121" s="32"/>
      <c r="E121" s="32">
        <f>C121*D121</f>
        <v>0</v>
      </c>
      <c r="F121" s="32"/>
      <c r="G121" s="32">
        <f>C121*F121</f>
        <v>0</v>
      </c>
      <c r="H121" s="32">
        <f>D121+F121</f>
        <v>0</v>
      </c>
      <c r="I121" s="32">
        <f>E121+G121</f>
        <v>0</v>
      </c>
      <c r="J121" s="22"/>
      <c r="K121" s="22"/>
    </row>
    <row r="122" spans="1:11" ht="15">
      <c r="A122" s="29" t="s">
        <v>173</v>
      </c>
      <c r="B122" s="29" t="s">
        <v>11</v>
      </c>
      <c r="C122" s="30"/>
      <c r="D122" s="30"/>
      <c r="E122" s="30"/>
      <c r="F122" s="30"/>
      <c r="G122" s="30"/>
      <c r="H122" s="30"/>
      <c r="I122" s="30"/>
      <c r="J122" s="22"/>
      <c r="K122" s="22"/>
    </row>
    <row r="123" spans="1:11" ht="15">
      <c r="A123" s="29" t="s">
        <v>174</v>
      </c>
      <c r="B123" s="29" t="s">
        <v>11</v>
      </c>
      <c r="C123" s="30"/>
      <c r="D123" s="30"/>
      <c r="E123" s="30"/>
      <c r="F123" s="30"/>
      <c r="G123" s="30"/>
      <c r="H123" s="30"/>
      <c r="I123" s="30"/>
      <c r="J123" s="22"/>
      <c r="K123" s="22"/>
    </row>
    <row r="124" spans="1:11" ht="15">
      <c r="A124" s="31" t="s">
        <v>175</v>
      </c>
      <c r="B124" s="31" t="s">
        <v>163</v>
      </c>
      <c r="C124" s="32">
        <v>6</v>
      </c>
      <c r="D124" s="32"/>
      <c r="E124" s="32">
        <f>C124*D124</f>
        <v>0</v>
      </c>
      <c r="F124" s="32"/>
      <c r="G124" s="32">
        <f>C124*F124</f>
        <v>0</v>
      </c>
      <c r="H124" s="32">
        <f aca="true" t="shared" si="14" ref="H124:I126">D124+F124</f>
        <v>0</v>
      </c>
      <c r="I124" s="32">
        <f t="shared" si="14"/>
        <v>0</v>
      </c>
      <c r="J124" s="22"/>
      <c r="K124" s="22"/>
    </row>
    <row r="125" spans="1:11" ht="15">
      <c r="A125" s="31" t="s">
        <v>176</v>
      </c>
      <c r="B125" s="31" t="s">
        <v>163</v>
      </c>
      <c r="C125" s="32">
        <v>10</v>
      </c>
      <c r="D125" s="32"/>
      <c r="E125" s="32">
        <f>C125*D125</f>
        <v>0</v>
      </c>
      <c r="F125" s="32"/>
      <c r="G125" s="32">
        <f>C125*F125</f>
        <v>0</v>
      </c>
      <c r="H125" s="32">
        <f t="shared" si="14"/>
        <v>0</v>
      </c>
      <c r="I125" s="32">
        <f t="shared" si="14"/>
        <v>0</v>
      </c>
      <c r="J125" s="22"/>
      <c r="K125" s="22"/>
    </row>
    <row r="126" spans="1:11" ht="15">
      <c r="A126" s="31" t="s">
        <v>177</v>
      </c>
      <c r="B126" s="31" t="s">
        <v>144</v>
      </c>
      <c r="C126" s="32">
        <v>1</v>
      </c>
      <c r="D126" s="32"/>
      <c r="E126" s="32">
        <f>C126*D126</f>
        <v>0</v>
      </c>
      <c r="F126" s="32"/>
      <c r="G126" s="32">
        <f>C126*F126</f>
        <v>0</v>
      </c>
      <c r="H126" s="32">
        <f t="shared" si="14"/>
        <v>0</v>
      </c>
      <c r="I126" s="32">
        <f t="shared" si="14"/>
        <v>0</v>
      </c>
      <c r="J126" s="22"/>
      <c r="K126" s="22"/>
    </row>
    <row r="127" spans="1:11" ht="15">
      <c r="A127" s="27" t="s">
        <v>178</v>
      </c>
      <c r="B127" s="27" t="s">
        <v>11</v>
      </c>
      <c r="C127" s="28"/>
      <c r="D127" s="28"/>
      <c r="E127" s="28">
        <f>SUM(E4:E126)</f>
        <v>0</v>
      </c>
      <c r="F127" s="28"/>
      <c r="G127" s="28">
        <f>SUM(G4:G126)</f>
        <v>0</v>
      </c>
      <c r="H127" s="28"/>
      <c r="I127" s="28">
        <f>SUM(I4:I126)</f>
        <v>0</v>
      </c>
      <c r="J127" s="22"/>
      <c r="K127" s="22"/>
    </row>
    <row r="128" spans="1:11" ht="15">
      <c r="A128" s="27" t="s">
        <v>179</v>
      </c>
      <c r="B128" s="27" t="s">
        <v>11</v>
      </c>
      <c r="C128" s="28"/>
      <c r="D128" s="28"/>
      <c r="E128" s="28"/>
      <c r="F128" s="28"/>
      <c r="G128" s="28"/>
      <c r="H128" s="28"/>
      <c r="I128" s="28"/>
      <c r="J128" s="22"/>
      <c r="K128" s="22"/>
    </row>
    <row r="129" spans="1:11" ht="24.75">
      <c r="A129" s="31" t="s">
        <v>180</v>
      </c>
      <c r="B129" s="31" t="s">
        <v>61</v>
      </c>
      <c r="C129" s="32">
        <v>1</v>
      </c>
      <c r="D129" s="32"/>
      <c r="E129" s="32">
        <f>C129*D129</f>
        <v>0</v>
      </c>
      <c r="F129" s="32"/>
      <c r="G129" s="32">
        <f>C129*F129</f>
        <v>0</v>
      </c>
      <c r="H129" s="32">
        <f aca="true" t="shared" si="15" ref="H129:I132">D129+F129</f>
        <v>0</v>
      </c>
      <c r="I129" s="32">
        <f t="shared" si="15"/>
        <v>0</v>
      </c>
      <c r="J129" s="22"/>
      <c r="K129" s="22"/>
    </row>
    <row r="130" spans="1:11" ht="15">
      <c r="A130" s="31" t="s">
        <v>181</v>
      </c>
      <c r="B130" s="31" t="s">
        <v>61</v>
      </c>
      <c r="C130" s="32">
        <v>1</v>
      </c>
      <c r="D130" s="32"/>
      <c r="E130" s="32">
        <f>C130*D130</f>
        <v>0</v>
      </c>
      <c r="F130" s="32"/>
      <c r="G130" s="32">
        <f>C130*F130</f>
        <v>0</v>
      </c>
      <c r="H130" s="32">
        <f t="shared" si="15"/>
        <v>0</v>
      </c>
      <c r="I130" s="32">
        <f t="shared" si="15"/>
        <v>0</v>
      </c>
      <c r="J130" s="22"/>
      <c r="K130" s="22"/>
    </row>
    <row r="131" spans="1:11" ht="15">
      <c r="A131" s="31" t="s">
        <v>182</v>
      </c>
      <c r="B131" s="31" t="s">
        <v>61</v>
      </c>
      <c r="C131" s="32">
        <v>2</v>
      </c>
      <c r="D131" s="32"/>
      <c r="E131" s="32">
        <f>C131*D131</f>
        <v>0</v>
      </c>
      <c r="F131" s="32"/>
      <c r="G131" s="32">
        <f>C131*F131</f>
        <v>0</v>
      </c>
      <c r="H131" s="32">
        <f t="shared" si="15"/>
        <v>0</v>
      </c>
      <c r="I131" s="32">
        <f t="shared" si="15"/>
        <v>0</v>
      </c>
      <c r="J131" s="22"/>
      <c r="K131" s="22"/>
    </row>
    <row r="132" spans="1:11" ht="15">
      <c r="A132" s="31" t="s">
        <v>183</v>
      </c>
      <c r="B132" s="31" t="s">
        <v>61</v>
      </c>
      <c r="C132" s="32">
        <v>2</v>
      </c>
      <c r="D132" s="32"/>
      <c r="E132" s="32">
        <f>C132*D132</f>
        <v>0</v>
      </c>
      <c r="F132" s="32"/>
      <c r="G132" s="32">
        <f>C132*F132</f>
        <v>0</v>
      </c>
      <c r="H132" s="32">
        <f t="shared" si="15"/>
        <v>0</v>
      </c>
      <c r="I132" s="32">
        <f t="shared" si="15"/>
        <v>0</v>
      </c>
      <c r="J132" s="22"/>
      <c r="K132" s="22"/>
    </row>
    <row r="133" spans="1:11" ht="26.25">
      <c r="A133" s="29" t="s">
        <v>184</v>
      </c>
      <c r="B133" s="29" t="s">
        <v>11</v>
      </c>
      <c r="C133" s="30"/>
      <c r="D133" s="30"/>
      <c r="E133" s="30"/>
      <c r="F133" s="30"/>
      <c r="G133" s="30"/>
      <c r="H133" s="30"/>
      <c r="I133" s="30"/>
      <c r="J133" s="22"/>
      <c r="K133" s="22"/>
    </row>
    <row r="134" spans="1:11" ht="36.75">
      <c r="A134" s="31" t="s">
        <v>185</v>
      </c>
      <c r="B134" s="31" t="s">
        <v>57</v>
      </c>
      <c r="C134" s="32">
        <v>1</v>
      </c>
      <c r="D134" s="32"/>
      <c r="E134" s="32">
        <f aca="true" t="shared" si="16" ref="E134:E141">C134*D134</f>
        <v>0</v>
      </c>
      <c r="F134" s="32"/>
      <c r="G134" s="32">
        <f aca="true" t="shared" si="17" ref="G134:G141">C134*F134</f>
        <v>0</v>
      </c>
      <c r="H134" s="32">
        <f aca="true" t="shared" si="18" ref="H134:I141">D134+F134</f>
        <v>0</v>
      </c>
      <c r="I134" s="32">
        <f t="shared" si="18"/>
        <v>0</v>
      </c>
      <c r="J134" s="22"/>
      <c r="K134" s="22"/>
    </row>
    <row r="135" spans="1:11" ht="15">
      <c r="A135" s="31" t="s">
        <v>186</v>
      </c>
      <c r="B135" s="31" t="s">
        <v>61</v>
      </c>
      <c r="C135" s="32">
        <v>1</v>
      </c>
      <c r="D135" s="32"/>
      <c r="E135" s="32">
        <f t="shared" si="16"/>
        <v>0</v>
      </c>
      <c r="F135" s="32"/>
      <c r="G135" s="32">
        <f t="shared" si="17"/>
        <v>0</v>
      </c>
      <c r="H135" s="32">
        <f t="shared" si="18"/>
        <v>0</v>
      </c>
      <c r="I135" s="32">
        <f t="shared" si="18"/>
        <v>0</v>
      </c>
      <c r="J135" s="22"/>
      <c r="K135" s="22"/>
    </row>
    <row r="136" spans="1:11" ht="15">
      <c r="A136" s="31" t="s">
        <v>187</v>
      </c>
      <c r="B136" s="31" t="s">
        <v>61</v>
      </c>
      <c r="C136" s="32">
        <v>1</v>
      </c>
      <c r="D136" s="32"/>
      <c r="E136" s="32">
        <f t="shared" si="16"/>
        <v>0</v>
      </c>
      <c r="F136" s="32"/>
      <c r="G136" s="32">
        <f t="shared" si="17"/>
        <v>0</v>
      </c>
      <c r="H136" s="32">
        <f t="shared" si="18"/>
        <v>0</v>
      </c>
      <c r="I136" s="32">
        <f t="shared" si="18"/>
        <v>0</v>
      </c>
      <c r="J136" s="22"/>
      <c r="K136" s="22"/>
    </row>
    <row r="137" spans="1:11" ht="15">
      <c r="A137" s="31" t="s">
        <v>188</v>
      </c>
      <c r="B137" s="31" t="s">
        <v>61</v>
      </c>
      <c r="C137" s="32">
        <v>1</v>
      </c>
      <c r="D137" s="32"/>
      <c r="E137" s="32">
        <f t="shared" si="16"/>
        <v>0</v>
      </c>
      <c r="F137" s="32"/>
      <c r="G137" s="32">
        <f t="shared" si="17"/>
        <v>0</v>
      </c>
      <c r="H137" s="32">
        <f t="shared" si="18"/>
        <v>0</v>
      </c>
      <c r="I137" s="32">
        <f t="shared" si="18"/>
        <v>0</v>
      </c>
      <c r="J137" s="22"/>
      <c r="K137" s="22"/>
    </row>
    <row r="138" spans="1:11" ht="15">
      <c r="A138" s="31" t="s">
        <v>189</v>
      </c>
      <c r="B138" s="31" t="s">
        <v>61</v>
      </c>
      <c r="C138" s="32">
        <v>1</v>
      </c>
      <c r="D138" s="32"/>
      <c r="E138" s="32">
        <f t="shared" si="16"/>
        <v>0</v>
      </c>
      <c r="F138" s="32"/>
      <c r="G138" s="32">
        <f t="shared" si="17"/>
        <v>0</v>
      </c>
      <c r="H138" s="32">
        <f t="shared" si="18"/>
        <v>0</v>
      </c>
      <c r="I138" s="32">
        <f t="shared" si="18"/>
        <v>0</v>
      </c>
      <c r="J138" s="22"/>
      <c r="K138" s="22"/>
    </row>
    <row r="139" spans="1:11" ht="15">
      <c r="A139" s="31" t="s">
        <v>190</v>
      </c>
      <c r="B139" s="31" t="s">
        <v>61</v>
      </c>
      <c r="C139" s="32">
        <v>1</v>
      </c>
      <c r="D139" s="32"/>
      <c r="E139" s="32">
        <f t="shared" si="16"/>
        <v>0</v>
      </c>
      <c r="F139" s="32"/>
      <c r="G139" s="32">
        <f t="shared" si="17"/>
        <v>0</v>
      </c>
      <c r="H139" s="32">
        <f t="shared" si="18"/>
        <v>0</v>
      </c>
      <c r="I139" s="32">
        <f t="shared" si="18"/>
        <v>0</v>
      </c>
      <c r="J139" s="22"/>
      <c r="K139" s="22"/>
    </row>
    <row r="140" spans="1:11" ht="15">
      <c r="A140" s="31" t="s">
        <v>191</v>
      </c>
      <c r="B140" s="31" t="s">
        <v>61</v>
      </c>
      <c r="C140" s="32">
        <v>1</v>
      </c>
      <c r="D140" s="32"/>
      <c r="E140" s="32">
        <f t="shared" si="16"/>
        <v>0</v>
      </c>
      <c r="F140" s="32"/>
      <c r="G140" s="32">
        <f t="shared" si="17"/>
        <v>0</v>
      </c>
      <c r="H140" s="32">
        <f t="shared" si="18"/>
        <v>0</v>
      </c>
      <c r="I140" s="32">
        <f t="shared" si="18"/>
        <v>0</v>
      </c>
      <c r="J140" s="22"/>
      <c r="K140" s="22"/>
    </row>
    <row r="141" spans="1:11" ht="15">
      <c r="A141" s="31" t="s">
        <v>192</v>
      </c>
      <c r="B141" s="31" t="s">
        <v>61</v>
      </c>
      <c r="C141" s="32">
        <v>1</v>
      </c>
      <c r="D141" s="32"/>
      <c r="E141" s="32">
        <f t="shared" si="16"/>
        <v>0</v>
      </c>
      <c r="F141" s="32"/>
      <c r="G141" s="32">
        <f t="shared" si="17"/>
        <v>0</v>
      </c>
      <c r="H141" s="32">
        <f t="shared" si="18"/>
        <v>0</v>
      </c>
      <c r="I141" s="32">
        <f t="shared" si="18"/>
        <v>0</v>
      </c>
      <c r="J141" s="22"/>
      <c r="K141" s="22"/>
    </row>
    <row r="142" spans="1:11" ht="15">
      <c r="A142" s="29" t="s">
        <v>193</v>
      </c>
      <c r="B142" s="29" t="s">
        <v>11</v>
      </c>
      <c r="C142" s="30"/>
      <c r="D142" s="30"/>
      <c r="E142" s="30"/>
      <c r="F142" s="30"/>
      <c r="G142" s="30"/>
      <c r="H142" s="30"/>
      <c r="I142" s="30"/>
      <c r="J142" s="22"/>
      <c r="K142" s="22"/>
    </row>
    <row r="143" spans="1:11" ht="15">
      <c r="A143" s="31" t="s">
        <v>194</v>
      </c>
      <c r="B143" s="31" t="s">
        <v>57</v>
      </c>
      <c r="C143" s="32">
        <v>3</v>
      </c>
      <c r="D143" s="32"/>
      <c r="E143" s="32">
        <f>C143*D143</f>
        <v>0</v>
      </c>
      <c r="F143" s="32"/>
      <c r="G143" s="32">
        <f>C143*F143</f>
        <v>0</v>
      </c>
      <c r="H143" s="32">
        <f aca="true" t="shared" si="19" ref="H143:I145">D143+F143</f>
        <v>0</v>
      </c>
      <c r="I143" s="32">
        <f t="shared" si="19"/>
        <v>0</v>
      </c>
      <c r="J143" s="22"/>
      <c r="K143" s="22"/>
    </row>
    <row r="144" spans="1:11" ht="15">
      <c r="A144" s="31" t="s">
        <v>195</v>
      </c>
      <c r="B144" s="31" t="s">
        <v>61</v>
      </c>
      <c r="C144" s="32">
        <v>1</v>
      </c>
      <c r="D144" s="32"/>
      <c r="E144" s="32">
        <f>C144*D144</f>
        <v>0</v>
      </c>
      <c r="F144" s="32"/>
      <c r="G144" s="32">
        <f>C144*F144</f>
        <v>0</v>
      </c>
      <c r="H144" s="32">
        <f t="shared" si="19"/>
        <v>0</v>
      </c>
      <c r="I144" s="32">
        <f t="shared" si="19"/>
        <v>0</v>
      </c>
      <c r="J144" s="22"/>
      <c r="K144" s="22"/>
    </row>
    <row r="145" spans="1:11" ht="15">
      <c r="A145" s="31" t="s">
        <v>196</v>
      </c>
      <c r="B145" s="31" t="s">
        <v>61</v>
      </c>
      <c r="C145" s="32">
        <v>1</v>
      </c>
      <c r="D145" s="32"/>
      <c r="E145" s="32">
        <f>C145*D145</f>
        <v>0</v>
      </c>
      <c r="F145" s="32"/>
      <c r="G145" s="32">
        <f>C145*F145</f>
        <v>0</v>
      </c>
      <c r="H145" s="32">
        <f t="shared" si="19"/>
        <v>0</v>
      </c>
      <c r="I145" s="32">
        <f t="shared" si="19"/>
        <v>0</v>
      </c>
      <c r="J145" s="22"/>
      <c r="K145" s="22"/>
    </row>
    <row r="146" spans="1:11" ht="15">
      <c r="A146" s="29" t="s">
        <v>161</v>
      </c>
      <c r="B146" s="29" t="s">
        <v>11</v>
      </c>
      <c r="C146" s="30"/>
      <c r="D146" s="30"/>
      <c r="E146" s="30"/>
      <c r="F146" s="30"/>
      <c r="G146" s="30"/>
      <c r="H146" s="30"/>
      <c r="I146" s="30"/>
      <c r="J146" s="22"/>
      <c r="K146" s="22"/>
    </row>
    <row r="147" spans="1:11" ht="15">
      <c r="A147" s="31" t="s">
        <v>197</v>
      </c>
      <c r="B147" s="31" t="s">
        <v>163</v>
      </c>
      <c r="C147" s="32">
        <v>6</v>
      </c>
      <c r="D147" s="32"/>
      <c r="E147" s="32">
        <f>C147*D147</f>
        <v>0</v>
      </c>
      <c r="F147" s="32"/>
      <c r="G147" s="32">
        <f>C147*F147</f>
        <v>0</v>
      </c>
      <c r="H147" s="32">
        <f aca="true" t="shared" si="20" ref="H147:I150">D147+F147</f>
        <v>0</v>
      </c>
      <c r="I147" s="32">
        <f t="shared" si="20"/>
        <v>0</v>
      </c>
      <c r="J147" s="22"/>
      <c r="K147" s="22"/>
    </row>
    <row r="148" spans="1:11" ht="15">
      <c r="A148" s="31" t="s">
        <v>198</v>
      </c>
      <c r="B148" s="31" t="s">
        <v>163</v>
      </c>
      <c r="C148" s="32">
        <v>16</v>
      </c>
      <c r="D148" s="32"/>
      <c r="E148" s="32">
        <f>C148*D148</f>
        <v>0</v>
      </c>
      <c r="F148" s="32"/>
      <c r="G148" s="32">
        <f>C148*F148</f>
        <v>0</v>
      </c>
      <c r="H148" s="32">
        <f t="shared" si="20"/>
        <v>0</v>
      </c>
      <c r="I148" s="32">
        <f t="shared" si="20"/>
        <v>0</v>
      </c>
      <c r="J148" s="22"/>
      <c r="K148" s="22"/>
    </row>
    <row r="149" spans="1:11" ht="15">
      <c r="A149" s="31" t="s">
        <v>199</v>
      </c>
      <c r="B149" s="31" t="s">
        <v>163</v>
      </c>
      <c r="C149" s="32">
        <v>16</v>
      </c>
      <c r="D149" s="32"/>
      <c r="E149" s="32">
        <f>C149*D149</f>
        <v>0</v>
      </c>
      <c r="F149" s="32"/>
      <c r="G149" s="32">
        <f>C149*F149</f>
        <v>0</v>
      </c>
      <c r="H149" s="32">
        <f t="shared" si="20"/>
        <v>0</v>
      </c>
      <c r="I149" s="32">
        <f t="shared" si="20"/>
        <v>0</v>
      </c>
      <c r="J149" s="22"/>
      <c r="K149" s="22"/>
    </row>
    <row r="150" spans="1:11" ht="15">
      <c r="A150" s="31" t="s">
        <v>200</v>
      </c>
      <c r="B150" s="31" t="s">
        <v>163</v>
      </c>
      <c r="C150" s="32">
        <v>16</v>
      </c>
      <c r="D150" s="32"/>
      <c r="E150" s="32">
        <f>C150*D150</f>
        <v>0</v>
      </c>
      <c r="F150" s="32"/>
      <c r="G150" s="32">
        <f>C150*F150</f>
        <v>0</v>
      </c>
      <c r="H150" s="32">
        <f t="shared" si="20"/>
        <v>0</v>
      </c>
      <c r="I150" s="32">
        <f t="shared" si="20"/>
        <v>0</v>
      </c>
      <c r="J150" s="22"/>
      <c r="K150" s="22"/>
    </row>
    <row r="151" spans="1:11" ht="15">
      <c r="A151" s="29" t="s">
        <v>106</v>
      </c>
      <c r="B151" s="29" t="s">
        <v>11</v>
      </c>
      <c r="C151" s="30"/>
      <c r="D151" s="30"/>
      <c r="E151" s="30"/>
      <c r="F151" s="30"/>
      <c r="G151" s="30"/>
      <c r="H151" s="30"/>
      <c r="I151" s="30"/>
      <c r="J151" s="22"/>
      <c r="K151" s="22"/>
    </row>
    <row r="152" spans="1:11" ht="15">
      <c r="A152" s="31" t="s">
        <v>201</v>
      </c>
      <c r="B152" s="31" t="s">
        <v>105</v>
      </c>
      <c r="C152" s="32">
        <v>18</v>
      </c>
      <c r="D152" s="32"/>
      <c r="E152" s="32">
        <f aca="true" t="shared" si="21" ref="E152:E164">C152*D152</f>
        <v>0</v>
      </c>
      <c r="F152" s="32"/>
      <c r="G152" s="32">
        <f aca="true" t="shared" si="22" ref="G152:G164">C152*F152</f>
        <v>0</v>
      </c>
      <c r="H152" s="32">
        <f aca="true" t="shared" si="23" ref="H152:H164">D152+F152</f>
        <v>0</v>
      </c>
      <c r="I152" s="32">
        <f aca="true" t="shared" si="24" ref="I152:I164">E152+G152</f>
        <v>0</v>
      </c>
      <c r="J152" s="22"/>
      <c r="K152" s="22"/>
    </row>
    <row r="153" spans="1:11" ht="15">
      <c r="A153" s="31" t="s">
        <v>202</v>
      </c>
      <c r="B153" s="31" t="s">
        <v>57</v>
      </c>
      <c r="C153" s="32">
        <v>9</v>
      </c>
      <c r="D153" s="32"/>
      <c r="E153" s="32">
        <f t="shared" si="21"/>
        <v>0</v>
      </c>
      <c r="F153" s="32"/>
      <c r="G153" s="32">
        <f t="shared" si="22"/>
        <v>0</v>
      </c>
      <c r="H153" s="32">
        <f t="shared" si="23"/>
        <v>0</v>
      </c>
      <c r="I153" s="32">
        <f t="shared" si="24"/>
        <v>0</v>
      </c>
      <c r="J153" s="22"/>
      <c r="K153" s="22"/>
    </row>
    <row r="154" spans="1:11" ht="15">
      <c r="A154" s="31" t="s">
        <v>119</v>
      </c>
      <c r="B154" s="31" t="s">
        <v>105</v>
      </c>
      <c r="C154" s="32">
        <v>12</v>
      </c>
      <c r="D154" s="32"/>
      <c r="E154" s="32">
        <f t="shared" si="21"/>
        <v>0</v>
      </c>
      <c r="F154" s="32"/>
      <c r="G154" s="32">
        <f t="shared" si="22"/>
        <v>0</v>
      </c>
      <c r="H154" s="32">
        <f t="shared" si="23"/>
        <v>0</v>
      </c>
      <c r="I154" s="32">
        <f t="shared" si="24"/>
        <v>0</v>
      </c>
      <c r="J154" s="22"/>
      <c r="K154" s="22"/>
    </row>
    <row r="155" spans="1:11" ht="15">
      <c r="A155" s="31" t="s">
        <v>120</v>
      </c>
      <c r="B155" s="31" t="s">
        <v>105</v>
      </c>
      <c r="C155" s="32">
        <v>16</v>
      </c>
      <c r="D155" s="32"/>
      <c r="E155" s="32">
        <f t="shared" si="21"/>
        <v>0</v>
      </c>
      <c r="F155" s="32"/>
      <c r="G155" s="32">
        <f t="shared" si="22"/>
        <v>0</v>
      </c>
      <c r="H155" s="32">
        <f t="shared" si="23"/>
        <v>0</v>
      </c>
      <c r="I155" s="32">
        <f t="shared" si="24"/>
        <v>0</v>
      </c>
      <c r="J155" s="22"/>
      <c r="K155" s="22"/>
    </row>
    <row r="156" spans="1:11" ht="15">
      <c r="A156" s="31" t="s">
        <v>121</v>
      </c>
      <c r="B156" s="31" t="s">
        <v>105</v>
      </c>
      <c r="C156" s="32">
        <v>40</v>
      </c>
      <c r="D156" s="32"/>
      <c r="E156" s="32">
        <f t="shared" si="21"/>
        <v>0</v>
      </c>
      <c r="F156" s="32"/>
      <c r="G156" s="32">
        <f t="shared" si="22"/>
        <v>0</v>
      </c>
      <c r="H156" s="32">
        <f t="shared" si="23"/>
        <v>0</v>
      </c>
      <c r="I156" s="32">
        <f t="shared" si="24"/>
        <v>0</v>
      </c>
      <c r="J156" s="22"/>
      <c r="K156" s="22"/>
    </row>
    <row r="157" spans="1:11" ht="15">
      <c r="A157" s="31" t="s">
        <v>107</v>
      </c>
      <c r="B157" s="31" t="s">
        <v>105</v>
      </c>
      <c r="C157" s="32">
        <v>28</v>
      </c>
      <c r="D157" s="32"/>
      <c r="E157" s="32">
        <f t="shared" si="21"/>
        <v>0</v>
      </c>
      <c r="F157" s="32"/>
      <c r="G157" s="32">
        <f t="shared" si="22"/>
        <v>0</v>
      </c>
      <c r="H157" s="32">
        <f t="shared" si="23"/>
        <v>0</v>
      </c>
      <c r="I157" s="32">
        <f t="shared" si="24"/>
        <v>0</v>
      </c>
      <c r="J157" s="22"/>
      <c r="K157" s="22"/>
    </row>
    <row r="158" spans="1:11" ht="15">
      <c r="A158" s="31" t="s">
        <v>203</v>
      </c>
      <c r="B158" s="31" t="s">
        <v>105</v>
      </c>
      <c r="C158" s="32">
        <v>40</v>
      </c>
      <c r="D158" s="32"/>
      <c r="E158" s="32">
        <f t="shared" si="21"/>
        <v>0</v>
      </c>
      <c r="F158" s="32"/>
      <c r="G158" s="32">
        <f t="shared" si="22"/>
        <v>0</v>
      </c>
      <c r="H158" s="32">
        <f t="shared" si="23"/>
        <v>0</v>
      </c>
      <c r="I158" s="32">
        <f t="shared" si="24"/>
        <v>0</v>
      </c>
      <c r="J158" s="22"/>
      <c r="K158" s="22"/>
    </row>
    <row r="159" spans="1:11" ht="15">
      <c r="A159" s="31" t="s">
        <v>204</v>
      </c>
      <c r="B159" s="31" t="s">
        <v>105</v>
      </c>
      <c r="C159" s="32">
        <v>60</v>
      </c>
      <c r="D159" s="32"/>
      <c r="E159" s="32">
        <f t="shared" si="21"/>
        <v>0</v>
      </c>
      <c r="F159" s="32"/>
      <c r="G159" s="32">
        <f t="shared" si="22"/>
        <v>0</v>
      </c>
      <c r="H159" s="32">
        <f t="shared" si="23"/>
        <v>0</v>
      </c>
      <c r="I159" s="32">
        <f t="shared" si="24"/>
        <v>0</v>
      </c>
      <c r="J159" s="22"/>
      <c r="K159" s="22"/>
    </row>
    <row r="160" spans="1:11" ht="15">
      <c r="A160" s="31" t="s">
        <v>205</v>
      </c>
      <c r="B160" s="31" t="s">
        <v>105</v>
      </c>
      <c r="C160" s="32">
        <v>30</v>
      </c>
      <c r="D160" s="32"/>
      <c r="E160" s="32">
        <f t="shared" si="21"/>
        <v>0</v>
      </c>
      <c r="F160" s="32"/>
      <c r="G160" s="32">
        <f t="shared" si="22"/>
        <v>0</v>
      </c>
      <c r="H160" s="32">
        <f t="shared" si="23"/>
        <v>0</v>
      </c>
      <c r="I160" s="32">
        <f t="shared" si="24"/>
        <v>0</v>
      </c>
      <c r="J160" s="22"/>
      <c r="K160" s="22"/>
    </row>
    <row r="161" spans="1:11" ht="15">
      <c r="A161" s="31" t="s">
        <v>195</v>
      </c>
      <c r="B161" s="31" t="s">
        <v>61</v>
      </c>
      <c r="C161" s="32">
        <v>1</v>
      </c>
      <c r="D161" s="32"/>
      <c r="E161" s="32">
        <f t="shared" si="21"/>
        <v>0</v>
      </c>
      <c r="F161" s="32"/>
      <c r="G161" s="32">
        <f t="shared" si="22"/>
        <v>0</v>
      </c>
      <c r="H161" s="32">
        <f t="shared" si="23"/>
        <v>0</v>
      </c>
      <c r="I161" s="32">
        <f t="shared" si="24"/>
        <v>0</v>
      </c>
      <c r="J161" s="22"/>
      <c r="K161" s="22"/>
    </row>
    <row r="162" spans="1:11" ht="15">
      <c r="A162" s="31" t="s">
        <v>206</v>
      </c>
      <c r="B162" s="31" t="s">
        <v>61</v>
      </c>
      <c r="C162" s="32">
        <v>1</v>
      </c>
      <c r="D162" s="32"/>
      <c r="E162" s="32">
        <f t="shared" si="21"/>
        <v>0</v>
      </c>
      <c r="F162" s="32"/>
      <c r="G162" s="32">
        <f t="shared" si="22"/>
        <v>0</v>
      </c>
      <c r="H162" s="32">
        <f t="shared" si="23"/>
        <v>0</v>
      </c>
      <c r="I162" s="32">
        <f t="shared" si="24"/>
        <v>0</v>
      </c>
      <c r="J162" s="22"/>
      <c r="K162" s="22"/>
    </row>
    <row r="163" spans="1:11" ht="15">
      <c r="A163" s="31" t="s">
        <v>207</v>
      </c>
      <c r="B163" s="31" t="s">
        <v>61</v>
      </c>
      <c r="C163" s="32">
        <v>2</v>
      </c>
      <c r="D163" s="32"/>
      <c r="E163" s="32">
        <f t="shared" si="21"/>
        <v>0</v>
      </c>
      <c r="F163" s="32"/>
      <c r="G163" s="32">
        <f t="shared" si="22"/>
        <v>0</v>
      </c>
      <c r="H163" s="32">
        <f t="shared" si="23"/>
        <v>0</v>
      </c>
      <c r="I163" s="32">
        <f t="shared" si="24"/>
        <v>0</v>
      </c>
      <c r="J163" s="22"/>
      <c r="K163" s="22"/>
    </row>
    <row r="164" spans="1:11" ht="15">
      <c r="A164" s="31" t="s">
        <v>208</v>
      </c>
      <c r="B164" s="31" t="s">
        <v>61</v>
      </c>
      <c r="C164" s="32">
        <v>1</v>
      </c>
      <c r="D164" s="32"/>
      <c r="E164" s="32">
        <f t="shared" si="21"/>
        <v>0</v>
      </c>
      <c r="F164" s="32"/>
      <c r="G164" s="32">
        <f t="shared" si="22"/>
        <v>0</v>
      </c>
      <c r="H164" s="32">
        <f t="shared" si="23"/>
        <v>0</v>
      </c>
      <c r="I164" s="32">
        <f t="shared" si="24"/>
        <v>0</v>
      </c>
      <c r="J164" s="22"/>
      <c r="K164" s="22"/>
    </row>
    <row r="165" spans="1:11" ht="15">
      <c r="A165" s="29" t="s">
        <v>67</v>
      </c>
      <c r="B165" s="29" t="s">
        <v>11</v>
      </c>
      <c r="C165" s="30"/>
      <c r="D165" s="30"/>
      <c r="E165" s="30"/>
      <c r="F165" s="30"/>
      <c r="G165" s="30"/>
      <c r="H165" s="30"/>
      <c r="I165" s="30"/>
      <c r="J165" s="22"/>
      <c r="K165" s="22"/>
    </row>
    <row r="166" spans="1:11" ht="15">
      <c r="A166" s="31" t="s">
        <v>69</v>
      </c>
      <c r="B166" s="31" t="s">
        <v>57</v>
      </c>
      <c r="C166" s="32">
        <v>1</v>
      </c>
      <c r="D166" s="32"/>
      <c r="E166" s="32">
        <f aca="true" t="shared" si="25" ref="E166:E173">C166*D166</f>
        <v>0</v>
      </c>
      <c r="F166" s="32"/>
      <c r="G166" s="32">
        <f aca="true" t="shared" si="26" ref="G166:G173">C166*F166</f>
        <v>0</v>
      </c>
      <c r="H166" s="32">
        <f aca="true" t="shared" si="27" ref="H166:I173">D166+F166</f>
        <v>0</v>
      </c>
      <c r="I166" s="32">
        <f t="shared" si="27"/>
        <v>0</v>
      </c>
      <c r="J166" s="22"/>
      <c r="K166" s="22"/>
    </row>
    <row r="167" spans="1:11" ht="15">
      <c r="A167" s="31" t="s">
        <v>209</v>
      </c>
      <c r="B167" s="31" t="s">
        <v>57</v>
      </c>
      <c r="C167" s="32">
        <v>1</v>
      </c>
      <c r="D167" s="32"/>
      <c r="E167" s="32">
        <f t="shared" si="25"/>
        <v>0</v>
      </c>
      <c r="F167" s="32"/>
      <c r="G167" s="32">
        <f t="shared" si="26"/>
        <v>0</v>
      </c>
      <c r="H167" s="32">
        <f t="shared" si="27"/>
        <v>0</v>
      </c>
      <c r="I167" s="32">
        <f t="shared" si="27"/>
        <v>0</v>
      </c>
      <c r="J167" s="22"/>
      <c r="K167" s="22"/>
    </row>
    <row r="168" spans="1:11" ht="15">
      <c r="A168" s="31" t="s">
        <v>210</v>
      </c>
      <c r="B168" s="31" t="s">
        <v>61</v>
      </c>
      <c r="C168" s="32">
        <v>6</v>
      </c>
      <c r="D168" s="32"/>
      <c r="E168" s="32">
        <f t="shared" si="25"/>
        <v>0</v>
      </c>
      <c r="F168" s="32"/>
      <c r="G168" s="32">
        <f t="shared" si="26"/>
        <v>0</v>
      </c>
      <c r="H168" s="32">
        <f t="shared" si="27"/>
        <v>0</v>
      </c>
      <c r="I168" s="32">
        <f t="shared" si="27"/>
        <v>0</v>
      </c>
      <c r="J168" s="22"/>
      <c r="K168" s="22"/>
    </row>
    <row r="169" spans="1:11" ht="15">
      <c r="A169" s="31" t="s">
        <v>211</v>
      </c>
      <c r="B169" s="31" t="s">
        <v>61</v>
      </c>
      <c r="C169" s="32">
        <v>14</v>
      </c>
      <c r="D169" s="32"/>
      <c r="E169" s="32">
        <f t="shared" si="25"/>
        <v>0</v>
      </c>
      <c r="F169" s="32"/>
      <c r="G169" s="32">
        <f t="shared" si="26"/>
        <v>0</v>
      </c>
      <c r="H169" s="32">
        <f t="shared" si="27"/>
        <v>0</v>
      </c>
      <c r="I169" s="32">
        <f t="shared" si="27"/>
        <v>0</v>
      </c>
      <c r="J169" s="22"/>
      <c r="K169" s="22"/>
    </row>
    <row r="170" spans="1:11" ht="15">
      <c r="A170" s="31" t="s">
        <v>212</v>
      </c>
      <c r="B170" s="31" t="s">
        <v>61</v>
      </c>
      <c r="C170" s="32">
        <v>10</v>
      </c>
      <c r="D170" s="32"/>
      <c r="E170" s="32">
        <f t="shared" si="25"/>
        <v>0</v>
      </c>
      <c r="F170" s="32"/>
      <c r="G170" s="32">
        <f t="shared" si="26"/>
        <v>0</v>
      </c>
      <c r="H170" s="32">
        <f t="shared" si="27"/>
        <v>0</v>
      </c>
      <c r="I170" s="32">
        <f t="shared" si="27"/>
        <v>0</v>
      </c>
      <c r="J170" s="22"/>
      <c r="K170" s="22"/>
    </row>
    <row r="171" spans="1:11" ht="15">
      <c r="A171" s="31" t="s">
        <v>213</v>
      </c>
      <c r="B171" s="31" t="s">
        <v>61</v>
      </c>
      <c r="C171" s="32">
        <v>3</v>
      </c>
      <c r="D171" s="32"/>
      <c r="E171" s="32">
        <f t="shared" si="25"/>
        <v>0</v>
      </c>
      <c r="F171" s="32"/>
      <c r="G171" s="32">
        <f t="shared" si="26"/>
        <v>0</v>
      </c>
      <c r="H171" s="32">
        <f t="shared" si="27"/>
        <v>0</v>
      </c>
      <c r="I171" s="32">
        <f t="shared" si="27"/>
        <v>0</v>
      </c>
      <c r="J171" s="22"/>
      <c r="K171" s="22"/>
    </row>
    <row r="172" spans="1:11" ht="15">
      <c r="A172" s="31" t="s">
        <v>214</v>
      </c>
      <c r="B172" s="31" t="s">
        <v>61</v>
      </c>
      <c r="C172" s="32">
        <v>3</v>
      </c>
      <c r="D172" s="32"/>
      <c r="E172" s="32">
        <f t="shared" si="25"/>
        <v>0</v>
      </c>
      <c r="F172" s="32"/>
      <c r="G172" s="32">
        <f t="shared" si="26"/>
        <v>0</v>
      </c>
      <c r="H172" s="32">
        <f t="shared" si="27"/>
        <v>0</v>
      </c>
      <c r="I172" s="32">
        <f t="shared" si="27"/>
        <v>0</v>
      </c>
      <c r="J172" s="22"/>
      <c r="K172" s="22"/>
    </row>
    <row r="173" spans="1:11" ht="15">
      <c r="A173" s="31" t="s">
        <v>215</v>
      </c>
      <c r="B173" s="31" t="s">
        <v>61</v>
      </c>
      <c r="C173" s="32">
        <v>2</v>
      </c>
      <c r="D173" s="32"/>
      <c r="E173" s="32">
        <f t="shared" si="25"/>
        <v>0</v>
      </c>
      <c r="F173" s="32"/>
      <c r="G173" s="32">
        <f t="shared" si="26"/>
        <v>0</v>
      </c>
      <c r="H173" s="32">
        <f t="shared" si="27"/>
        <v>0</v>
      </c>
      <c r="I173" s="32">
        <f t="shared" si="27"/>
        <v>0</v>
      </c>
      <c r="J173" s="22"/>
      <c r="K173" s="22"/>
    </row>
    <row r="174" spans="1:11" ht="15">
      <c r="A174" s="29" t="s">
        <v>77</v>
      </c>
      <c r="B174" s="29" t="s">
        <v>11</v>
      </c>
      <c r="C174" s="30"/>
      <c r="D174" s="30"/>
      <c r="E174" s="30"/>
      <c r="F174" s="30"/>
      <c r="G174" s="30"/>
      <c r="H174" s="30"/>
      <c r="I174" s="30"/>
      <c r="J174" s="22"/>
      <c r="K174" s="22"/>
    </row>
    <row r="175" spans="1:11" ht="15">
      <c r="A175" s="31" t="s">
        <v>216</v>
      </c>
      <c r="B175" s="31" t="s">
        <v>57</v>
      </c>
      <c r="C175" s="32">
        <v>2</v>
      </c>
      <c r="D175" s="32"/>
      <c r="E175" s="32">
        <f>C175*D175</f>
        <v>0</v>
      </c>
      <c r="F175" s="32"/>
      <c r="G175" s="32">
        <f>C175*F175</f>
        <v>0</v>
      </c>
      <c r="H175" s="32">
        <f>D175+F175</f>
        <v>0</v>
      </c>
      <c r="I175" s="32">
        <f>E175+G175</f>
        <v>0</v>
      </c>
      <c r="J175" s="22"/>
      <c r="K175" s="22"/>
    </row>
    <row r="176" spans="1:11" ht="15">
      <c r="A176" s="29" t="s">
        <v>74</v>
      </c>
      <c r="B176" s="29" t="s">
        <v>11</v>
      </c>
      <c r="C176" s="30"/>
      <c r="D176" s="30"/>
      <c r="E176" s="30"/>
      <c r="F176" s="30"/>
      <c r="G176" s="30"/>
      <c r="H176" s="30"/>
      <c r="I176" s="30"/>
      <c r="J176" s="22"/>
      <c r="K176" s="22"/>
    </row>
    <row r="177" spans="1:11" ht="15">
      <c r="A177" s="31" t="s">
        <v>76</v>
      </c>
      <c r="B177" s="31" t="s">
        <v>57</v>
      </c>
      <c r="C177" s="32">
        <v>8</v>
      </c>
      <c r="D177" s="32"/>
      <c r="E177" s="32">
        <f>C177*D177</f>
        <v>0</v>
      </c>
      <c r="F177" s="32"/>
      <c r="G177" s="32">
        <f>C177*F177</f>
        <v>0</v>
      </c>
      <c r="H177" s="32">
        <f>D177+F177</f>
        <v>0</v>
      </c>
      <c r="I177" s="32">
        <f>E177+G177</f>
        <v>0</v>
      </c>
      <c r="J177" s="22"/>
      <c r="K177" s="22"/>
    </row>
    <row r="178" spans="1:11" ht="15">
      <c r="A178" s="29" t="s">
        <v>89</v>
      </c>
      <c r="B178" s="29" t="s">
        <v>11</v>
      </c>
      <c r="C178" s="30"/>
      <c r="D178" s="30"/>
      <c r="E178" s="30"/>
      <c r="F178" s="30"/>
      <c r="G178" s="30"/>
      <c r="H178" s="30"/>
      <c r="I178" s="30"/>
      <c r="J178" s="22"/>
      <c r="K178" s="22"/>
    </row>
    <row r="179" spans="1:11" ht="15">
      <c r="A179" s="31" t="s">
        <v>90</v>
      </c>
      <c r="B179" s="31" t="s">
        <v>57</v>
      </c>
      <c r="C179" s="32">
        <v>15</v>
      </c>
      <c r="D179" s="32"/>
      <c r="E179" s="32">
        <f>C179*D179</f>
        <v>0</v>
      </c>
      <c r="F179" s="32"/>
      <c r="G179" s="32">
        <f>C179*F179</f>
        <v>0</v>
      </c>
      <c r="H179" s="32">
        <f>D179+F179</f>
        <v>0</v>
      </c>
      <c r="I179" s="32">
        <f>E179+G179</f>
        <v>0</v>
      </c>
      <c r="J179" s="22"/>
      <c r="K179" s="22"/>
    </row>
    <row r="180" spans="1:11" ht="15">
      <c r="A180" s="29" t="s">
        <v>87</v>
      </c>
      <c r="B180" s="29" t="s">
        <v>11</v>
      </c>
      <c r="C180" s="30"/>
      <c r="D180" s="30"/>
      <c r="E180" s="30"/>
      <c r="F180" s="30"/>
      <c r="G180" s="30"/>
      <c r="H180" s="30"/>
      <c r="I180" s="30"/>
      <c r="J180" s="22"/>
      <c r="K180" s="22"/>
    </row>
    <row r="181" spans="1:11" ht="15">
      <c r="A181" s="31" t="s">
        <v>88</v>
      </c>
      <c r="B181" s="31" t="s">
        <v>57</v>
      </c>
      <c r="C181" s="32">
        <v>30</v>
      </c>
      <c r="D181" s="32"/>
      <c r="E181" s="32">
        <f>C181*D181</f>
        <v>0</v>
      </c>
      <c r="F181" s="32"/>
      <c r="G181" s="32">
        <f>C181*F181</f>
        <v>0</v>
      </c>
      <c r="H181" s="32">
        <f>D181+F181</f>
        <v>0</v>
      </c>
      <c r="I181" s="32">
        <f>E181+G181</f>
        <v>0</v>
      </c>
      <c r="J181" s="22"/>
      <c r="K181" s="22"/>
    </row>
    <row r="182" spans="1:11" ht="15">
      <c r="A182" s="29" t="s">
        <v>217</v>
      </c>
      <c r="B182" s="29" t="s">
        <v>11</v>
      </c>
      <c r="C182" s="30"/>
      <c r="D182" s="30"/>
      <c r="E182" s="30"/>
      <c r="F182" s="30"/>
      <c r="G182" s="30"/>
      <c r="H182" s="30"/>
      <c r="I182" s="30"/>
      <c r="J182" s="22"/>
      <c r="K182" s="22"/>
    </row>
    <row r="183" spans="1:11" ht="15">
      <c r="A183" s="31" t="s">
        <v>218</v>
      </c>
      <c r="B183" s="31" t="s">
        <v>57</v>
      </c>
      <c r="C183" s="32">
        <v>20</v>
      </c>
      <c r="D183" s="32"/>
      <c r="E183" s="32">
        <f>C183*D183</f>
        <v>0</v>
      </c>
      <c r="F183" s="32"/>
      <c r="G183" s="32">
        <f>C183*F183</f>
        <v>0</v>
      </c>
      <c r="H183" s="32">
        <f>D183+F183</f>
        <v>0</v>
      </c>
      <c r="I183" s="32">
        <f>E183+G183</f>
        <v>0</v>
      </c>
      <c r="J183" s="22"/>
      <c r="K183" s="22"/>
    </row>
    <row r="184" spans="1:11" ht="15">
      <c r="A184" s="29" t="s">
        <v>161</v>
      </c>
      <c r="B184" s="29" t="s">
        <v>11</v>
      </c>
      <c r="C184" s="30"/>
      <c r="D184" s="30"/>
      <c r="E184" s="30"/>
      <c r="F184" s="30"/>
      <c r="G184" s="30"/>
      <c r="H184" s="30"/>
      <c r="I184" s="30"/>
      <c r="J184" s="22"/>
      <c r="K184" s="22"/>
    </row>
    <row r="185" spans="1:11" ht="15">
      <c r="A185" s="31" t="s">
        <v>197</v>
      </c>
      <c r="B185" s="31" t="s">
        <v>163</v>
      </c>
      <c r="C185" s="32">
        <v>6</v>
      </c>
      <c r="D185" s="32"/>
      <c r="E185" s="32">
        <f aca="true" t="shared" si="28" ref="E185:E191">C185*D185</f>
        <v>0</v>
      </c>
      <c r="F185" s="32"/>
      <c r="G185" s="32">
        <f aca="true" t="shared" si="29" ref="G185:G191">C185*F185</f>
        <v>0</v>
      </c>
      <c r="H185" s="32">
        <f aca="true" t="shared" si="30" ref="H185:I192">D185+F185</f>
        <v>0</v>
      </c>
      <c r="I185" s="32">
        <f t="shared" si="30"/>
        <v>0</v>
      </c>
      <c r="J185" s="22"/>
      <c r="K185" s="22"/>
    </row>
    <row r="186" spans="1:11" ht="15">
      <c r="A186" s="31" t="s">
        <v>198</v>
      </c>
      <c r="B186" s="31" t="s">
        <v>163</v>
      </c>
      <c r="C186" s="32">
        <v>24</v>
      </c>
      <c r="D186" s="32"/>
      <c r="E186" s="32">
        <f t="shared" si="28"/>
        <v>0</v>
      </c>
      <c r="F186" s="32"/>
      <c r="G186" s="32">
        <f t="shared" si="29"/>
        <v>0</v>
      </c>
      <c r="H186" s="32">
        <f t="shared" si="30"/>
        <v>0</v>
      </c>
      <c r="I186" s="32">
        <f t="shared" si="30"/>
        <v>0</v>
      </c>
      <c r="J186" s="22"/>
      <c r="K186" s="22"/>
    </row>
    <row r="187" spans="1:11" ht="15">
      <c r="A187" s="31" t="s">
        <v>219</v>
      </c>
      <c r="B187" s="31" t="s">
        <v>144</v>
      </c>
      <c r="C187" s="32">
        <v>1</v>
      </c>
      <c r="D187" s="32"/>
      <c r="E187" s="32">
        <f t="shared" si="28"/>
        <v>0</v>
      </c>
      <c r="F187" s="32"/>
      <c r="G187" s="32">
        <f t="shared" si="29"/>
        <v>0</v>
      </c>
      <c r="H187" s="32">
        <f t="shared" si="30"/>
        <v>0</v>
      </c>
      <c r="I187" s="32">
        <f t="shared" si="30"/>
        <v>0</v>
      </c>
      <c r="J187" s="22"/>
      <c r="K187" s="22"/>
    </row>
    <row r="188" spans="1:11" ht="15">
      <c r="A188" s="31" t="s">
        <v>220</v>
      </c>
      <c r="B188" s="31" t="s">
        <v>144</v>
      </c>
      <c r="C188" s="32">
        <v>1</v>
      </c>
      <c r="D188" s="32"/>
      <c r="E188" s="32">
        <f t="shared" si="28"/>
        <v>0</v>
      </c>
      <c r="F188" s="32"/>
      <c r="G188" s="32">
        <f t="shared" si="29"/>
        <v>0</v>
      </c>
      <c r="H188" s="32">
        <f t="shared" si="30"/>
        <v>0</v>
      </c>
      <c r="I188" s="32">
        <f t="shared" si="30"/>
        <v>0</v>
      </c>
      <c r="J188" s="22"/>
      <c r="K188" s="22"/>
    </row>
    <row r="189" spans="1:11" ht="15">
      <c r="A189" s="31" t="s">
        <v>145</v>
      </c>
      <c r="B189" s="31" t="s">
        <v>144</v>
      </c>
      <c r="C189" s="32">
        <v>1</v>
      </c>
      <c r="D189" s="32"/>
      <c r="E189" s="32">
        <f t="shared" si="28"/>
        <v>0</v>
      </c>
      <c r="F189" s="32"/>
      <c r="G189" s="32">
        <f t="shared" si="29"/>
        <v>0</v>
      </c>
      <c r="H189" s="32">
        <f t="shared" si="30"/>
        <v>0</v>
      </c>
      <c r="I189" s="32">
        <f t="shared" si="30"/>
        <v>0</v>
      </c>
      <c r="J189" s="22"/>
      <c r="K189" s="22"/>
    </row>
    <row r="190" spans="1:11" ht="15">
      <c r="A190" s="31" t="s">
        <v>146</v>
      </c>
      <c r="B190" s="31" t="s">
        <v>144</v>
      </c>
      <c r="C190" s="32">
        <v>1</v>
      </c>
      <c r="D190" s="32"/>
      <c r="E190" s="32">
        <f t="shared" si="28"/>
        <v>0</v>
      </c>
      <c r="F190" s="32"/>
      <c r="G190" s="32">
        <f t="shared" si="29"/>
        <v>0</v>
      </c>
      <c r="H190" s="32">
        <f t="shared" si="30"/>
        <v>0</v>
      </c>
      <c r="I190" s="32">
        <f t="shared" si="30"/>
        <v>0</v>
      </c>
      <c r="J190" s="22"/>
      <c r="K190" s="22"/>
    </row>
    <row r="191" spans="1:11" ht="15">
      <c r="A191" s="31" t="s">
        <v>177</v>
      </c>
      <c r="B191" s="31" t="s">
        <v>144</v>
      </c>
      <c r="C191" s="32">
        <v>1</v>
      </c>
      <c r="D191" s="32"/>
      <c r="E191" s="32">
        <f t="shared" si="28"/>
        <v>0</v>
      </c>
      <c r="F191" s="32"/>
      <c r="G191" s="32">
        <f t="shared" si="29"/>
        <v>0</v>
      </c>
      <c r="H191" s="32">
        <f t="shared" si="30"/>
        <v>0</v>
      </c>
      <c r="I191" s="32">
        <f t="shared" si="30"/>
        <v>0</v>
      </c>
      <c r="J191" s="22"/>
      <c r="K191" s="22"/>
    </row>
    <row r="192" spans="1:11" ht="15">
      <c r="A192" s="31" t="s">
        <v>11</v>
      </c>
      <c r="B192" s="31" t="s">
        <v>11</v>
      </c>
      <c r="C192" s="32"/>
      <c r="D192" s="32"/>
      <c r="E192" s="32"/>
      <c r="F192" s="32"/>
      <c r="G192" s="32"/>
      <c r="H192" s="32">
        <f t="shared" si="30"/>
        <v>0</v>
      </c>
      <c r="I192" s="32">
        <f t="shared" si="30"/>
        <v>0</v>
      </c>
      <c r="J192" s="22"/>
      <c r="K192" s="22"/>
    </row>
    <row r="193" spans="1:11" ht="15">
      <c r="A193" s="27" t="s">
        <v>221</v>
      </c>
      <c r="B193" s="27" t="s">
        <v>11</v>
      </c>
      <c r="C193" s="28"/>
      <c r="D193" s="28"/>
      <c r="E193" s="28">
        <f>SUM(E129:E192)</f>
        <v>0</v>
      </c>
      <c r="F193" s="28"/>
      <c r="G193" s="28">
        <f>SUM(G129:G192)</f>
        <v>0</v>
      </c>
      <c r="H193" s="28"/>
      <c r="I193" s="28">
        <f>SUM(I129:I192)</f>
        <v>0</v>
      </c>
      <c r="J193" s="22"/>
      <c r="K193" s="22"/>
    </row>
    <row r="194" spans="1:11" ht="15">
      <c r="A194" s="31" t="s">
        <v>222</v>
      </c>
      <c r="B194" s="31" t="s">
        <v>11</v>
      </c>
      <c r="C194" s="32"/>
      <c r="D194" s="32"/>
      <c r="E194" s="32">
        <f>L5+Parametry!B33/100*E170+Parametry!B33/100*E171+Parametry!B33/100*E172+Parametry!B33/100*E173+Parametry!B33/100*E175+Parametry!B33/100*E177+Parametry!B33/100*E179+Parametry!B33/100*E181+Parametry!B33/100*E183+Parametry!B33/100*E185+Parametry!B33/100*E186+Parametry!B33/100*E187+Parametry!B33/100*E188+Parametry!B33/100*E189+Parametry!B33/100*E190+Parametry!B33/100*E191</f>
        <v>0</v>
      </c>
      <c r="F194" s="32"/>
      <c r="G194" s="32"/>
      <c r="H194" s="32">
        <f>D194+F194</f>
        <v>0</v>
      </c>
      <c r="I194" s="32">
        <f>E194+G194</f>
        <v>0</v>
      </c>
      <c r="J194" s="22"/>
      <c r="K194" s="22"/>
    </row>
    <row r="195" spans="1:11" ht="15">
      <c r="A195" s="25" t="s">
        <v>223</v>
      </c>
      <c r="B195" s="25" t="s">
        <v>11</v>
      </c>
      <c r="C195" s="26"/>
      <c r="D195" s="26"/>
      <c r="E195" s="26">
        <f>SUM(E3:E126,E129:E192,E194:E194)</f>
        <v>0</v>
      </c>
      <c r="F195" s="26"/>
      <c r="G195" s="26">
        <f>SUM(G3:G126,G129:G192,G194:G194)</f>
        <v>0</v>
      </c>
      <c r="H195" s="26"/>
      <c r="I195" s="26">
        <f>SUM(I3:I126,I129:I192,I194:I194)</f>
        <v>0</v>
      </c>
      <c r="J195" s="22"/>
      <c r="K195" s="22"/>
    </row>
    <row r="196" spans="1:11" ht="15">
      <c r="A196" s="31" t="s">
        <v>11</v>
      </c>
      <c r="B196" s="31" t="s">
        <v>11</v>
      </c>
      <c r="C196" s="32"/>
      <c r="D196" s="32"/>
      <c r="E196" s="32"/>
      <c r="F196" s="32"/>
      <c r="G196" s="32"/>
      <c r="H196" s="32">
        <f>D196+F196</f>
        <v>0</v>
      </c>
      <c r="I196" s="32">
        <f>E196+G196</f>
        <v>0</v>
      </c>
      <c r="J196" s="22"/>
      <c r="K196" s="22"/>
    </row>
  </sheetData>
  <sheetProtection/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0" style="9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15">
      <c r="A4" s="2" t="s">
        <v>6</v>
      </c>
      <c r="B4" s="5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11</v>
      </c>
      <c r="C7" s="3"/>
    </row>
    <row r="8" spans="1:3" ht="15">
      <c r="A8" s="2" t="s">
        <v>13</v>
      </c>
      <c r="B8" s="5" t="s">
        <v>11</v>
      </c>
      <c r="C8" s="3"/>
    </row>
    <row r="9" spans="1:3" ht="15">
      <c r="A9" s="2" t="s">
        <v>14</v>
      </c>
      <c r="B9" s="5" t="s">
        <v>11</v>
      </c>
      <c r="C9" s="3"/>
    </row>
    <row r="10" spans="1:3" ht="15">
      <c r="A10" s="2" t="s">
        <v>15</v>
      </c>
      <c r="B10" s="5" t="s">
        <v>11</v>
      </c>
      <c r="C10" s="3"/>
    </row>
    <row r="11" spans="1:3" ht="15">
      <c r="A11" s="2" t="s">
        <v>16</v>
      </c>
      <c r="B11" s="5" t="s">
        <v>11</v>
      </c>
      <c r="C11" s="3"/>
    </row>
    <row r="12" spans="1:3" ht="15">
      <c r="A12" s="2" t="s">
        <v>17</v>
      </c>
      <c r="B12" s="5" t="s">
        <v>11</v>
      </c>
      <c r="C12" s="3"/>
    </row>
    <row r="13" spans="1:3" ht="15">
      <c r="A13" s="2" t="s">
        <v>18</v>
      </c>
      <c r="B13" s="5" t="s">
        <v>11</v>
      </c>
      <c r="C13" s="3"/>
    </row>
    <row r="14" spans="1:3" ht="15">
      <c r="A14" s="2" t="s">
        <v>19</v>
      </c>
      <c r="B14" s="5" t="s">
        <v>20</v>
      </c>
      <c r="C14" s="3"/>
    </row>
    <row r="15" spans="1:3" ht="15">
      <c r="A15" s="2" t="s">
        <v>11</v>
      </c>
      <c r="B15" s="6" t="s">
        <v>11</v>
      </c>
      <c r="C15" s="3"/>
    </row>
    <row r="16" spans="1:3" ht="15">
      <c r="A16" s="2" t="s">
        <v>21</v>
      </c>
      <c r="B16" s="7" t="s">
        <v>22</v>
      </c>
      <c r="C16" s="3"/>
    </row>
    <row r="17" spans="1:3" ht="15">
      <c r="A17" s="2" t="s">
        <v>23</v>
      </c>
      <c r="B17" s="7" t="s">
        <v>24</v>
      </c>
      <c r="C17" s="3"/>
    </row>
    <row r="18" spans="1:3" ht="15">
      <c r="A18" s="2" t="s">
        <v>25</v>
      </c>
      <c r="B18" s="7" t="s">
        <v>24</v>
      </c>
      <c r="C18" s="3"/>
    </row>
    <row r="19" spans="1:3" ht="15">
      <c r="A19" s="2" t="s">
        <v>26</v>
      </c>
      <c r="B19" s="7" t="s">
        <v>27</v>
      </c>
      <c r="C19" s="3"/>
    </row>
    <row r="20" spans="1:3" ht="15">
      <c r="A20" s="2" t="s">
        <v>28</v>
      </c>
      <c r="B20" s="7" t="s">
        <v>27</v>
      </c>
      <c r="C20" s="3"/>
    </row>
    <row r="21" spans="1:3" ht="15">
      <c r="A21" s="2" t="s">
        <v>29</v>
      </c>
      <c r="B21" s="7" t="s">
        <v>27</v>
      </c>
      <c r="C21" s="3"/>
    </row>
    <row r="22" spans="1:3" ht="15">
      <c r="A22" s="2" t="s">
        <v>30</v>
      </c>
      <c r="B22" s="7" t="s">
        <v>27</v>
      </c>
      <c r="C22" s="3"/>
    </row>
    <row r="23" spans="1:3" ht="15">
      <c r="A23" s="2" t="s">
        <v>31</v>
      </c>
      <c r="B23" s="7" t="s">
        <v>27</v>
      </c>
      <c r="C23" s="3"/>
    </row>
    <row r="24" spans="1:3" ht="15">
      <c r="A24" s="2" t="s">
        <v>32</v>
      </c>
      <c r="B24" s="7" t="s">
        <v>27</v>
      </c>
      <c r="C24" s="3"/>
    </row>
    <row r="25" spans="1:3" ht="15">
      <c r="A25" s="2" t="s">
        <v>33</v>
      </c>
      <c r="B25" s="7" t="s">
        <v>27</v>
      </c>
      <c r="C25" s="3"/>
    </row>
    <row r="26" spans="1:3" ht="15">
      <c r="A26" s="2" t="s">
        <v>34</v>
      </c>
      <c r="B26" s="7" t="s">
        <v>35</v>
      </c>
      <c r="C26" s="3"/>
    </row>
    <row r="27" spans="1:3" ht="15">
      <c r="A27" s="2" t="s">
        <v>36</v>
      </c>
      <c r="B27" s="7" t="s">
        <v>27</v>
      </c>
      <c r="C27" s="3"/>
    </row>
    <row r="28" spans="1:3" ht="15">
      <c r="A28" s="2" t="s">
        <v>37</v>
      </c>
      <c r="B28" s="7" t="s">
        <v>27</v>
      </c>
      <c r="C28" s="3"/>
    </row>
    <row r="29" spans="1:3" ht="15">
      <c r="A29" s="2" t="s">
        <v>38</v>
      </c>
      <c r="B29" s="7" t="s">
        <v>27</v>
      </c>
      <c r="C29" s="3"/>
    </row>
    <row r="30" spans="1:3" ht="15">
      <c r="A30" s="2" t="s">
        <v>39</v>
      </c>
      <c r="B30" s="7" t="s">
        <v>27</v>
      </c>
      <c r="C30" s="3"/>
    </row>
    <row r="31" spans="1:3" ht="24.75">
      <c r="A31" s="8" t="s">
        <v>40</v>
      </c>
      <c r="B31" s="7" t="s">
        <v>41</v>
      </c>
      <c r="C31" s="3"/>
    </row>
    <row r="32" spans="1:3" ht="15">
      <c r="A32" s="2" t="s">
        <v>42</v>
      </c>
      <c r="B32" s="7" t="s">
        <v>43</v>
      </c>
      <c r="C32" s="3"/>
    </row>
    <row r="33" spans="1:2" ht="15">
      <c r="A33" s="1" t="s">
        <v>44</v>
      </c>
      <c r="B33" s="1"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Petr Vašíček</cp:lastModifiedBy>
  <cp:lastPrinted>2018-05-15T13:05:42Z</cp:lastPrinted>
  <dcterms:created xsi:type="dcterms:W3CDTF">2018-05-11T10:29:04Z</dcterms:created>
  <dcterms:modified xsi:type="dcterms:W3CDTF">2018-05-15T13:05:45Z</dcterms:modified>
  <cp:category/>
  <cp:version/>
  <cp:contentType/>
  <cp:contentStatus/>
</cp:coreProperties>
</file>