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ÝBĚROVÁ ŘÍZENÍ\VŘ - elektroinstalace nová budova ZŠ\"/>
    </mc:Choice>
  </mc:AlternateContent>
  <xr:revisionPtr revIDLastSave="0" documentId="13_ncr:1_{82047830-EC6D-4AEF-BCAC-CBE1AE8E04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" sheetId="3" r:id="rId1"/>
    <sheet name="Rozpočet" sheetId="2" r:id="rId2"/>
    <sheet name="Parametry" sheetId="1" r:id="rId3"/>
  </sheets>
  <calcPr calcId="191029"/>
</workbook>
</file>

<file path=xl/calcChain.xml><?xml version="1.0" encoding="utf-8"?>
<calcChain xmlns="http://schemas.openxmlformats.org/spreadsheetml/2006/main">
  <c r="F3" i="3" l="1"/>
  <c r="F4" i="3" s="1"/>
  <c r="F1" i="3"/>
  <c r="F2" i="3" s="1"/>
  <c r="C11" i="3"/>
  <c r="C10" i="3"/>
  <c r="C9" i="3"/>
  <c r="C4" i="3"/>
  <c r="B3" i="3"/>
  <c r="B4" i="3" s="1"/>
  <c r="B7" i="3" s="1"/>
  <c r="I350" i="2"/>
  <c r="J349" i="2"/>
  <c r="I349" i="2"/>
  <c r="I346" i="2"/>
  <c r="H346" i="2"/>
  <c r="F346" i="2"/>
  <c r="J346" i="2" s="1"/>
  <c r="I345" i="2"/>
  <c r="H345" i="2"/>
  <c r="F345" i="2"/>
  <c r="I343" i="2"/>
  <c r="H343" i="2"/>
  <c r="F343" i="2"/>
  <c r="J343" i="2" s="1"/>
  <c r="I341" i="2"/>
  <c r="H341" i="2"/>
  <c r="F341" i="2"/>
  <c r="J341" i="2" s="1"/>
  <c r="I338" i="2"/>
  <c r="H338" i="2"/>
  <c r="F338" i="2"/>
  <c r="J338" i="2" s="1"/>
  <c r="I336" i="2"/>
  <c r="H336" i="2"/>
  <c r="F336" i="2"/>
  <c r="J336" i="2" s="1"/>
  <c r="I334" i="2"/>
  <c r="H334" i="2"/>
  <c r="F334" i="2"/>
  <c r="I332" i="2"/>
  <c r="H332" i="2"/>
  <c r="F332" i="2"/>
  <c r="J332" i="2" s="1"/>
  <c r="I331" i="2"/>
  <c r="H331" i="2"/>
  <c r="F331" i="2"/>
  <c r="J331" i="2" s="1"/>
  <c r="I328" i="2"/>
  <c r="H328" i="2"/>
  <c r="F328" i="2"/>
  <c r="J324" i="2"/>
  <c r="I324" i="2"/>
  <c r="I322" i="2"/>
  <c r="H322" i="2"/>
  <c r="F322" i="2"/>
  <c r="J322" i="2" s="1"/>
  <c r="I320" i="2"/>
  <c r="H320" i="2"/>
  <c r="F320" i="2"/>
  <c r="J320" i="2" s="1"/>
  <c r="I317" i="2"/>
  <c r="H317" i="2"/>
  <c r="F317" i="2"/>
  <c r="J317" i="2" s="1"/>
  <c r="I315" i="2"/>
  <c r="H315" i="2"/>
  <c r="F315" i="2"/>
  <c r="J315" i="2" s="1"/>
  <c r="I313" i="2"/>
  <c r="H313" i="2"/>
  <c r="F313" i="2"/>
  <c r="J313" i="2" s="1"/>
  <c r="I311" i="2"/>
  <c r="H311" i="2"/>
  <c r="F311" i="2"/>
  <c r="J311" i="2" s="1"/>
  <c r="I310" i="2"/>
  <c r="H310" i="2"/>
  <c r="F310" i="2"/>
  <c r="J310" i="2" s="1"/>
  <c r="I307" i="2"/>
  <c r="H307" i="2"/>
  <c r="H323" i="2" s="1"/>
  <c r="C49" i="3" s="1"/>
  <c r="F307" i="2"/>
  <c r="J303" i="2"/>
  <c r="I303" i="2"/>
  <c r="J301" i="2"/>
  <c r="I301" i="2"/>
  <c r="H301" i="2"/>
  <c r="F301" i="2"/>
  <c r="J299" i="2"/>
  <c r="I299" i="2"/>
  <c r="H299" i="2"/>
  <c r="F299" i="2"/>
  <c r="J297" i="2"/>
  <c r="I297" i="2"/>
  <c r="H297" i="2"/>
  <c r="F297" i="2"/>
  <c r="I295" i="2"/>
  <c r="J295" i="2"/>
  <c r="F295" i="2"/>
  <c r="I293" i="2"/>
  <c r="H293" i="2"/>
  <c r="F293" i="2"/>
  <c r="J293" i="2" s="1"/>
  <c r="I290" i="2"/>
  <c r="H290" i="2"/>
  <c r="F290" i="2"/>
  <c r="J285" i="2"/>
  <c r="I285" i="2"/>
  <c r="I282" i="2"/>
  <c r="H282" i="2"/>
  <c r="J282" i="2" s="1"/>
  <c r="F282" i="2"/>
  <c r="I281" i="2"/>
  <c r="H281" i="2"/>
  <c r="J281" i="2" s="1"/>
  <c r="F281" i="2"/>
  <c r="J278" i="2"/>
  <c r="I278" i="2"/>
  <c r="H278" i="2"/>
  <c r="F278" i="2"/>
  <c r="J277" i="2"/>
  <c r="I277" i="2"/>
  <c r="H277" i="2"/>
  <c r="F277" i="2"/>
  <c r="J276" i="2"/>
  <c r="I276" i="2"/>
  <c r="H276" i="2"/>
  <c r="F276" i="2"/>
  <c r="J275" i="2"/>
  <c r="I275" i="2"/>
  <c r="H275" i="2"/>
  <c r="F275" i="2"/>
  <c r="I273" i="2"/>
  <c r="H273" i="2"/>
  <c r="F273" i="2"/>
  <c r="J273" i="2" s="1"/>
  <c r="I271" i="2"/>
  <c r="H271" i="2"/>
  <c r="F271" i="2"/>
  <c r="I270" i="2"/>
  <c r="H270" i="2"/>
  <c r="J270" i="2" s="1"/>
  <c r="F270" i="2"/>
  <c r="I268" i="2"/>
  <c r="H268" i="2"/>
  <c r="J268" i="2" s="1"/>
  <c r="F268" i="2"/>
  <c r="I267" i="2"/>
  <c r="H267" i="2"/>
  <c r="J267" i="2" s="1"/>
  <c r="F267" i="2"/>
  <c r="J265" i="2"/>
  <c r="I265" i="2"/>
  <c r="H265" i="2"/>
  <c r="F265" i="2"/>
  <c r="I263" i="2"/>
  <c r="H263" i="2"/>
  <c r="F263" i="2"/>
  <c r="I261" i="2"/>
  <c r="H261" i="2"/>
  <c r="F261" i="2"/>
  <c r="J261" i="2" s="1"/>
  <c r="I260" i="2"/>
  <c r="H260" i="2"/>
  <c r="F260" i="2"/>
  <c r="J260" i="2" s="1"/>
  <c r="I258" i="2"/>
  <c r="H258" i="2"/>
  <c r="F258" i="2"/>
  <c r="J257" i="2"/>
  <c r="I257" i="2"/>
  <c r="H257" i="2"/>
  <c r="F257" i="2"/>
  <c r="I256" i="2"/>
  <c r="H256" i="2"/>
  <c r="F256" i="2"/>
  <c r="J254" i="2"/>
  <c r="I254" i="2"/>
  <c r="J253" i="2"/>
  <c r="I253" i="2"/>
  <c r="J252" i="2"/>
  <c r="I252" i="2"/>
  <c r="I251" i="2"/>
  <c r="H251" i="2"/>
  <c r="F251" i="2"/>
  <c r="I250" i="2"/>
  <c r="H250" i="2"/>
  <c r="F250" i="2"/>
  <c r="I249" i="2"/>
  <c r="H249" i="2"/>
  <c r="F249" i="2"/>
  <c r="J249" i="2" s="1"/>
  <c r="I248" i="2"/>
  <c r="H248" i="2"/>
  <c r="F248" i="2"/>
  <c r="J248" i="2" s="1"/>
  <c r="I247" i="2"/>
  <c r="H247" i="2"/>
  <c r="F247" i="2"/>
  <c r="I246" i="2"/>
  <c r="H246" i="2"/>
  <c r="F246" i="2"/>
  <c r="I245" i="2"/>
  <c r="H245" i="2"/>
  <c r="F245" i="2"/>
  <c r="J245" i="2" s="1"/>
  <c r="I244" i="2"/>
  <c r="H244" i="2"/>
  <c r="F244" i="2"/>
  <c r="J244" i="2" s="1"/>
  <c r="I242" i="2"/>
  <c r="H242" i="2"/>
  <c r="F242" i="2"/>
  <c r="I240" i="2"/>
  <c r="H240" i="2"/>
  <c r="F240" i="2"/>
  <c r="I239" i="2"/>
  <c r="H239" i="2"/>
  <c r="F239" i="2"/>
  <c r="J239" i="2" s="1"/>
  <c r="I237" i="2"/>
  <c r="H237" i="2"/>
  <c r="F237" i="2"/>
  <c r="I236" i="2"/>
  <c r="H236" i="2"/>
  <c r="F236" i="2"/>
  <c r="J236" i="2" s="1"/>
  <c r="I235" i="2"/>
  <c r="H235" i="2"/>
  <c r="F235" i="2"/>
  <c r="I233" i="2"/>
  <c r="H233" i="2"/>
  <c r="F233" i="2"/>
  <c r="J233" i="2" s="1"/>
  <c r="I231" i="2"/>
  <c r="H231" i="2"/>
  <c r="F231" i="2"/>
  <c r="J231" i="2" s="1"/>
  <c r="I230" i="2"/>
  <c r="H230" i="2"/>
  <c r="F230" i="2"/>
  <c r="I229" i="2"/>
  <c r="H229" i="2"/>
  <c r="F229" i="2"/>
  <c r="J229" i="2" s="1"/>
  <c r="I228" i="2"/>
  <c r="H228" i="2"/>
  <c r="F228" i="2"/>
  <c r="J228" i="2" s="1"/>
  <c r="J225" i="2"/>
  <c r="I225" i="2"/>
  <c r="I223" i="2"/>
  <c r="H223" i="2"/>
  <c r="J223" i="2" s="1"/>
  <c r="F223" i="2"/>
  <c r="I222" i="2"/>
  <c r="H222" i="2"/>
  <c r="J222" i="2" s="1"/>
  <c r="F222" i="2"/>
  <c r="I221" i="2"/>
  <c r="H221" i="2"/>
  <c r="F221" i="2"/>
  <c r="I219" i="2"/>
  <c r="H219" i="2"/>
  <c r="F219" i="2"/>
  <c r="J219" i="2" s="1"/>
  <c r="I217" i="2"/>
  <c r="H217" i="2"/>
  <c r="F217" i="2"/>
  <c r="I216" i="2"/>
  <c r="H216" i="2"/>
  <c r="F216" i="2"/>
  <c r="J214" i="2"/>
  <c r="I214" i="2"/>
  <c r="H214" i="2"/>
  <c r="F214" i="2"/>
  <c r="I213" i="2"/>
  <c r="H213" i="2"/>
  <c r="F213" i="2"/>
  <c r="J213" i="2" s="1"/>
  <c r="I212" i="2"/>
  <c r="H212" i="2"/>
  <c r="F212" i="2"/>
  <c r="J212" i="2" s="1"/>
  <c r="I211" i="2"/>
  <c r="H211" i="2"/>
  <c r="F211" i="2"/>
  <c r="J208" i="2"/>
  <c r="I208" i="2"/>
  <c r="I206" i="2"/>
  <c r="H206" i="2"/>
  <c r="F206" i="2"/>
  <c r="J206" i="2" s="1"/>
  <c r="I205" i="2"/>
  <c r="H205" i="2"/>
  <c r="F205" i="2"/>
  <c r="I204" i="2"/>
  <c r="H204" i="2"/>
  <c r="F204" i="2"/>
  <c r="I203" i="2"/>
  <c r="H203" i="2"/>
  <c r="F203" i="2"/>
  <c r="J202" i="2"/>
  <c r="I202" i="2"/>
  <c r="H202" i="2"/>
  <c r="F202" i="2"/>
  <c r="J199" i="2"/>
  <c r="I199" i="2"/>
  <c r="J196" i="2"/>
  <c r="I196" i="2"/>
  <c r="F196" i="2"/>
  <c r="I195" i="2"/>
  <c r="H195" i="2"/>
  <c r="J195" i="2" s="1"/>
  <c r="F195" i="2"/>
  <c r="I192" i="2"/>
  <c r="H192" i="2"/>
  <c r="J192" i="2" s="1"/>
  <c r="F192" i="2"/>
  <c r="I191" i="2"/>
  <c r="H191" i="2"/>
  <c r="J191" i="2" s="1"/>
  <c r="F191" i="2"/>
  <c r="J190" i="2"/>
  <c r="I190" i="2"/>
  <c r="H190" i="2"/>
  <c r="F190" i="2"/>
  <c r="J189" i="2"/>
  <c r="I189" i="2"/>
  <c r="H189" i="2"/>
  <c r="F189" i="2"/>
  <c r="J187" i="2"/>
  <c r="I187" i="2"/>
  <c r="H187" i="2"/>
  <c r="F187" i="2"/>
  <c r="J185" i="2"/>
  <c r="I185" i="2"/>
  <c r="H185" i="2"/>
  <c r="J184" i="2"/>
  <c r="I184" i="2"/>
  <c r="H184" i="2"/>
  <c r="F184" i="2"/>
  <c r="J182" i="2"/>
  <c r="I182" i="2"/>
  <c r="H182" i="2"/>
  <c r="F182" i="2"/>
  <c r="J181" i="2"/>
  <c r="I181" i="2"/>
  <c r="H181" i="2"/>
  <c r="F181" i="2"/>
  <c r="J179" i="2"/>
  <c r="I179" i="2"/>
  <c r="H179" i="2"/>
  <c r="F179" i="2"/>
  <c r="I177" i="2"/>
  <c r="H177" i="2"/>
  <c r="J177" i="2" s="1"/>
  <c r="J175" i="2"/>
  <c r="I175" i="2"/>
  <c r="H175" i="2"/>
  <c r="F175" i="2"/>
  <c r="I174" i="2"/>
  <c r="H174" i="2"/>
  <c r="J174" i="2" s="1"/>
  <c r="F174" i="2"/>
  <c r="J172" i="2"/>
  <c r="I172" i="2"/>
  <c r="F172" i="2"/>
  <c r="J171" i="2"/>
  <c r="I171" i="2"/>
  <c r="H171" i="2"/>
  <c r="F171" i="2"/>
  <c r="I170" i="2"/>
  <c r="H170" i="2"/>
  <c r="F170" i="2"/>
  <c r="J170" i="2" s="1"/>
  <c r="I168" i="2"/>
  <c r="F168" i="2"/>
  <c r="I167" i="2"/>
  <c r="H167" i="2"/>
  <c r="J167" i="2" s="1"/>
  <c r="F167" i="2"/>
  <c r="J166" i="2"/>
  <c r="I166" i="2"/>
  <c r="I165" i="2"/>
  <c r="F165" i="2"/>
  <c r="J165" i="2" s="1"/>
  <c r="I164" i="2"/>
  <c r="H164" i="2"/>
  <c r="F164" i="2"/>
  <c r="J164" i="2" s="1"/>
  <c r="I163" i="2"/>
  <c r="H163" i="2"/>
  <c r="F163" i="2"/>
  <c r="I162" i="2"/>
  <c r="H162" i="2"/>
  <c r="F162" i="2"/>
  <c r="I161" i="2"/>
  <c r="H161" i="2"/>
  <c r="F161" i="2"/>
  <c r="J161" i="2" s="1"/>
  <c r="I160" i="2"/>
  <c r="H160" i="2"/>
  <c r="F160" i="2"/>
  <c r="J160" i="2" s="1"/>
  <c r="I159" i="2"/>
  <c r="F159" i="2"/>
  <c r="J159" i="2" s="1"/>
  <c r="I158" i="2"/>
  <c r="F158" i="2"/>
  <c r="J158" i="2" s="1"/>
  <c r="I156" i="2"/>
  <c r="J156" i="2"/>
  <c r="I154" i="2"/>
  <c r="H154" i="2"/>
  <c r="J154" i="2" s="1"/>
  <c r="I153" i="2"/>
  <c r="H153" i="2"/>
  <c r="F153" i="2"/>
  <c r="I151" i="2"/>
  <c r="F151" i="2"/>
  <c r="I150" i="2"/>
  <c r="H150" i="2"/>
  <c r="F150" i="2"/>
  <c r="I149" i="2"/>
  <c r="H149" i="2"/>
  <c r="F149" i="2"/>
  <c r="I147" i="2"/>
  <c r="H147" i="2"/>
  <c r="F147" i="2"/>
  <c r="I145" i="2"/>
  <c r="J145" i="2"/>
  <c r="I144" i="2"/>
  <c r="H144" i="2"/>
  <c r="F144" i="2"/>
  <c r="J144" i="2" s="1"/>
  <c r="I143" i="2"/>
  <c r="H143" i="2"/>
  <c r="F143" i="2"/>
  <c r="J143" i="2" s="1"/>
  <c r="I142" i="2"/>
  <c r="H142" i="2"/>
  <c r="F142" i="2"/>
  <c r="I141" i="2"/>
  <c r="H141" i="2"/>
  <c r="F141" i="2"/>
  <c r="J141" i="2" s="1"/>
  <c r="I140" i="2"/>
  <c r="H140" i="2"/>
  <c r="F140" i="2"/>
  <c r="J140" i="2" s="1"/>
  <c r="J137" i="2"/>
  <c r="I137" i="2"/>
  <c r="J135" i="2"/>
  <c r="I135" i="2"/>
  <c r="F135" i="2"/>
  <c r="J134" i="2"/>
  <c r="F134" i="2"/>
  <c r="I133" i="2"/>
  <c r="J133" i="2"/>
  <c r="I131" i="2"/>
  <c r="H131" i="2"/>
  <c r="J131" i="2" s="1"/>
  <c r="F131" i="2"/>
  <c r="I129" i="2"/>
  <c r="H129" i="2"/>
  <c r="F129" i="2"/>
  <c r="J129" i="2" s="1"/>
  <c r="J128" i="2"/>
  <c r="I128" i="2"/>
  <c r="H128" i="2"/>
  <c r="F128" i="2"/>
  <c r="J126" i="2"/>
  <c r="I126" i="2"/>
  <c r="H126" i="2"/>
  <c r="F126" i="2"/>
  <c r="I125" i="2"/>
  <c r="H125" i="2"/>
  <c r="J125" i="2" s="1"/>
  <c r="F125" i="2"/>
  <c r="I124" i="2"/>
  <c r="H124" i="2"/>
  <c r="F124" i="2"/>
  <c r="J124" i="2" s="1"/>
  <c r="J123" i="2"/>
  <c r="I123" i="2"/>
  <c r="H123" i="2"/>
  <c r="F123" i="2"/>
  <c r="I122" i="2"/>
  <c r="H122" i="2"/>
  <c r="F122" i="2"/>
  <c r="J119" i="2"/>
  <c r="I119" i="2"/>
  <c r="J117" i="2"/>
  <c r="F117" i="2"/>
  <c r="J116" i="2"/>
  <c r="I116" i="2"/>
  <c r="F116" i="2"/>
  <c r="I115" i="2"/>
  <c r="F115" i="2"/>
  <c r="J115" i="2" s="1"/>
  <c r="I113" i="2"/>
  <c r="H113" i="2"/>
  <c r="F113" i="2"/>
  <c r="J113" i="2" s="1"/>
  <c r="I111" i="2"/>
  <c r="H111" i="2"/>
  <c r="F111" i="2"/>
  <c r="J111" i="2" s="1"/>
  <c r="I110" i="2"/>
  <c r="H110" i="2"/>
  <c r="J110" i="2" s="1"/>
  <c r="F110" i="2"/>
  <c r="I108" i="2"/>
  <c r="H108" i="2"/>
  <c r="F108" i="2"/>
  <c r="I107" i="2"/>
  <c r="H107" i="2"/>
  <c r="F107" i="2"/>
  <c r="J107" i="2" s="1"/>
  <c r="J106" i="2"/>
  <c r="I106" i="2"/>
  <c r="H106" i="2"/>
  <c r="F106" i="2"/>
  <c r="J103" i="2"/>
  <c r="I103" i="2"/>
  <c r="I101" i="2"/>
  <c r="H101" i="2"/>
  <c r="F101" i="2"/>
  <c r="I100" i="2"/>
  <c r="H100" i="2"/>
  <c r="F100" i="2"/>
  <c r="I99" i="2"/>
  <c r="H99" i="2"/>
  <c r="F99" i="2"/>
  <c r="J99" i="2" s="1"/>
  <c r="I98" i="2"/>
  <c r="H98" i="2"/>
  <c r="F98" i="2"/>
  <c r="J98" i="2" s="1"/>
  <c r="H97" i="2"/>
  <c r="J97" i="2" s="1"/>
  <c r="I96" i="2"/>
  <c r="H96" i="2"/>
  <c r="F96" i="2"/>
  <c r="J93" i="2"/>
  <c r="I93" i="2"/>
  <c r="I90" i="2"/>
  <c r="F90" i="2"/>
  <c r="I89" i="2"/>
  <c r="H89" i="2"/>
  <c r="F89" i="2"/>
  <c r="I86" i="2"/>
  <c r="H86" i="2"/>
  <c r="F86" i="2"/>
  <c r="J86" i="2" s="1"/>
  <c r="I85" i="2"/>
  <c r="H85" i="2"/>
  <c r="F85" i="2"/>
  <c r="I84" i="2"/>
  <c r="H84" i="2"/>
  <c r="F84" i="2"/>
  <c r="J84" i="2" s="1"/>
  <c r="I83" i="2"/>
  <c r="H83" i="2"/>
  <c r="F83" i="2"/>
  <c r="I81" i="2"/>
  <c r="H81" i="2"/>
  <c r="J81" i="2"/>
  <c r="I79" i="2"/>
  <c r="F79" i="2"/>
  <c r="J79" i="2" s="1"/>
  <c r="I78" i="2"/>
  <c r="H78" i="2"/>
  <c r="F78" i="2"/>
  <c r="J78" i="2" s="1"/>
  <c r="I76" i="2"/>
  <c r="H76" i="2"/>
  <c r="F76" i="2"/>
  <c r="I75" i="2"/>
  <c r="H75" i="2"/>
  <c r="F75" i="2"/>
  <c r="J75" i="2" s="1"/>
  <c r="I73" i="2"/>
  <c r="F73" i="2"/>
  <c r="J73" i="2" s="1"/>
  <c r="I71" i="2"/>
  <c r="H71" i="2"/>
  <c r="F71" i="2"/>
  <c r="I69" i="2"/>
  <c r="H69" i="2"/>
  <c r="F69" i="2"/>
  <c r="I67" i="2"/>
  <c r="H67" i="2"/>
  <c r="J67" i="2" s="1"/>
  <c r="I66" i="2"/>
  <c r="H66" i="2"/>
  <c r="F66" i="2"/>
  <c r="J66" i="2" s="1"/>
  <c r="I65" i="2"/>
  <c r="H65" i="2"/>
  <c r="F65" i="2"/>
  <c r="J65" i="2" s="1"/>
  <c r="I63" i="2"/>
  <c r="J63" i="2"/>
  <c r="I62" i="2"/>
  <c r="H62" i="2"/>
  <c r="F62" i="2"/>
  <c r="J60" i="2"/>
  <c r="I60" i="2"/>
  <c r="I59" i="2"/>
  <c r="H59" i="2"/>
  <c r="F59" i="2"/>
  <c r="J58" i="2"/>
  <c r="I58" i="2"/>
  <c r="I57" i="2"/>
  <c r="H57" i="2"/>
  <c r="F57" i="2"/>
  <c r="I56" i="2"/>
  <c r="H56" i="2"/>
  <c r="F56" i="2"/>
  <c r="I55" i="2"/>
  <c r="H55" i="2"/>
  <c r="F55" i="2"/>
  <c r="I54" i="2"/>
  <c r="H54" i="2"/>
  <c r="F54" i="2"/>
  <c r="J54" i="2" s="1"/>
  <c r="I53" i="2"/>
  <c r="H53" i="2"/>
  <c r="F53" i="2"/>
  <c r="J53" i="2" s="1"/>
  <c r="I52" i="2"/>
  <c r="H52" i="2"/>
  <c r="F52" i="2"/>
  <c r="I51" i="2"/>
  <c r="H51" i="2"/>
  <c r="F51" i="2"/>
  <c r="I49" i="2"/>
  <c r="H49" i="2"/>
  <c r="J49" i="2"/>
  <c r="I47" i="2"/>
  <c r="H47" i="2"/>
  <c r="F47" i="2"/>
  <c r="J47" i="2" s="1"/>
  <c r="I45" i="2"/>
  <c r="H45" i="2"/>
  <c r="F45" i="2"/>
  <c r="I44" i="2"/>
  <c r="H44" i="2"/>
  <c r="F44" i="2"/>
  <c r="I42" i="2"/>
  <c r="H42" i="2"/>
  <c r="F42" i="2"/>
  <c r="I41" i="2"/>
  <c r="H41" i="2"/>
  <c r="F41" i="2"/>
  <c r="J41" i="2" s="1"/>
  <c r="I39" i="2"/>
  <c r="H39" i="2"/>
  <c r="F39" i="2"/>
  <c r="J36" i="2"/>
  <c r="I36" i="2"/>
  <c r="J34" i="2"/>
  <c r="F34" i="2"/>
  <c r="I33" i="2"/>
  <c r="F35" i="2"/>
  <c r="B36" i="3" s="1"/>
  <c r="J30" i="2"/>
  <c r="I30" i="2"/>
  <c r="I28" i="2"/>
  <c r="H28" i="2"/>
  <c r="F28" i="2"/>
  <c r="J28" i="2" s="1"/>
  <c r="I27" i="2"/>
  <c r="H27" i="2"/>
  <c r="F27" i="2"/>
  <c r="I26" i="2"/>
  <c r="H26" i="2"/>
  <c r="F26" i="2"/>
  <c r="I24" i="2"/>
  <c r="H24" i="2"/>
  <c r="F24" i="2"/>
  <c r="J24" i="2" s="1"/>
  <c r="I22" i="2"/>
  <c r="H22" i="2"/>
  <c r="F22" i="2"/>
  <c r="J22" i="2" s="1"/>
  <c r="I21" i="2"/>
  <c r="H21" i="2"/>
  <c r="F21" i="2"/>
  <c r="I19" i="2"/>
  <c r="H19" i="2"/>
  <c r="F19" i="2"/>
  <c r="I18" i="2"/>
  <c r="H18" i="2"/>
  <c r="F18" i="2"/>
  <c r="J18" i="2" s="1"/>
  <c r="I17" i="2"/>
  <c r="H17" i="2"/>
  <c r="F17" i="2"/>
  <c r="J14" i="2"/>
  <c r="I14" i="2"/>
  <c r="I12" i="2"/>
  <c r="F12" i="2"/>
  <c r="I10" i="2"/>
  <c r="H10" i="2"/>
  <c r="F10" i="2"/>
  <c r="I9" i="2"/>
  <c r="H9" i="2"/>
  <c r="J9" i="2" s="1"/>
  <c r="F9" i="2"/>
  <c r="J8" i="2"/>
  <c r="I8" i="2"/>
  <c r="H8" i="2"/>
  <c r="F8" i="2"/>
  <c r="J7" i="2"/>
  <c r="I7" i="2"/>
  <c r="H7" i="2"/>
  <c r="F7" i="2"/>
  <c r="J6" i="2"/>
  <c r="I6" i="2"/>
  <c r="H6" i="2"/>
  <c r="F6" i="2"/>
  <c r="J3" i="2"/>
  <c r="I3" i="2"/>
  <c r="J345" i="2" l="1"/>
  <c r="H347" i="2"/>
  <c r="C50" i="3" s="1"/>
  <c r="J334" i="2"/>
  <c r="F347" i="2"/>
  <c r="B50" i="3" s="1"/>
  <c r="F323" i="2"/>
  <c r="B49" i="3" s="1"/>
  <c r="H348" i="2"/>
  <c r="C47" i="3" s="1"/>
  <c r="F348" i="2"/>
  <c r="B47" i="3" s="1"/>
  <c r="J290" i="2"/>
  <c r="J302" i="2" s="1"/>
  <c r="J271" i="2"/>
  <c r="J263" i="2"/>
  <c r="J258" i="2"/>
  <c r="J256" i="2"/>
  <c r="J251" i="2"/>
  <c r="J250" i="2"/>
  <c r="J247" i="2"/>
  <c r="J246" i="2"/>
  <c r="J242" i="2"/>
  <c r="J240" i="2"/>
  <c r="J237" i="2"/>
  <c r="J235" i="2"/>
  <c r="J230" i="2"/>
  <c r="H283" i="2"/>
  <c r="C46" i="3" s="1"/>
  <c r="J221" i="2"/>
  <c r="J217" i="2"/>
  <c r="J216" i="2"/>
  <c r="H224" i="2"/>
  <c r="C45" i="3" s="1"/>
  <c r="F224" i="2"/>
  <c r="B45" i="3" s="1"/>
  <c r="J211" i="2"/>
  <c r="J224" i="2" s="1"/>
  <c r="J205" i="2"/>
  <c r="J204" i="2"/>
  <c r="H207" i="2"/>
  <c r="C44" i="3" s="1"/>
  <c r="J203" i="2"/>
  <c r="F207" i="2"/>
  <c r="B44" i="3" s="1"/>
  <c r="F284" i="2"/>
  <c r="B43" i="3" s="1"/>
  <c r="J168" i="2"/>
  <c r="J197" i="2" s="1"/>
  <c r="J163" i="2"/>
  <c r="J162" i="2"/>
  <c r="J151" i="2"/>
  <c r="J150" i="2"/>
  <c r="J149" i="2"/>
  <c r="J147" i="2"/>
  <c r="J153" i="2"/>
  <c r="H197" i="2"/>
  <c r="C42" i="3" s="1"/>
  <c r="J142" i="2"/>
  <c r="H136" i="2"/>
  <c r="C41" i="3" s="1"/>
  <c r="F136" i="2"/>
  <c r="B41" i="3" s="1"/>
  <c r="J122" i="2"/>
  <c r="J136" i="2" s="1"/>
  <c r="J108" i="2"/>
  <c r="J118" i="2" s="1"/>
  <c r="H118" i="2"/>
  <c r="C40" i="3" s="1"/>
  <c r="F118" i="2"/>
  <c r="B40" i="3" s="1"/>
  <c r="J101" i="2"/>
  <c r="H198" i="2"/>
  <c r="C38" i="3" s="1"/>
  <c r="J100" i="2"/>
  <c r="J96" i="2"/>
  <c r="J90" i="2"/>
  <c r="J89" i="2"/>
  <c r="J85" i="2"/>
  <c r="J83" i="2"/>
  <c r="J71" i="2"/>
  <c r="J69" i="2"/>
  <c r="J76" i="2"/>
  <c r="J62" i="2"/>
  <c r="J59" i="2"/>
  <c r="J57" i="2"/>
  <c r="J56" i="2"/>
  <c r="J55" i="2"/>
  <c r="J52" i="2"/>
  <c r="J51" i="2"/>
  <c r="J45" i="2"/>
  <c r="J44" i="2"/>
  <c r="H91" i="2"/>
  <c r="C37" i="3" s="1"/>
  <c r="J42" i="2"/>
  <c r="J39" i="2"/>
  <c r="J27" i="2"/>
  <c r="J26" i="2"/>
  <c r="J21" i="2"/>
  <c r="J19" i="2"/>
  <c r="H29" i="2"/>
  <c r="C35" i="3" s="1"/>
  <c r="F92" i="2"/>
  <c r="B33" i="3" s="1"/>
  <c r="F29" i="2"/>
  <c r="B35" i="3" s="1"/>
  <c r="J12" i="2"/>
  <c r="H13" i="2"/>
  <c r="C34" i="3" s="1"/>
  <c r="J10" i="2"/>
  <c r="H92" i="2"/>
  <c r="C33" i="3" s="1"/>
  <c r="J102" i="2"/>
  <c r="F91" i="2"/>
  <c r="B37" i="3" s="1"/>
  <c r="F102" i="2"/>
  <c r="B39" i="3" s="1"/>
  <c r="F13" i="2"/>
  <c r="B34" i="3" s="1"/>
  <c r="J17" i="2"/>
  <c r="J29" i="2" s="1"/>
  <c r="H102" i="2"/>
  <c r="C39" i="3" s="1"/>
  <c r="F197" i="2"/>
  <c r="B42" i="3" s="1"/>
  <c r="F283" i="2"/>
  <c r="B46" i="3" s="1"/>
  <c r="H284" i="2"/>
  <c r="C43" i="3" s="1"/>
  <c r="F302" i="2"/>
  <c r="B48" i="3" s="1"/>
  <c r="J307" i="2"/>
  <c r="J323" i="2" s="1"/>
  <c r="M1" i="2"/>
  <c r="M2" i="2" s="1"/>
  <c r="M3" i="2" s="1"/>
  <c r="M4" i="2" s="1"/>
  <c r="M5" i="2" s="1"/>
  <c r="M6" i="2" s="1"/>
  <c r="M7" i="2" s="1"/>
  <c r="M8" i="2" s="1"/>
  <c r="F350" i="2" s="1"/>
  <c r="J350" i="2" s="1"/>
  <c r="J33" i="2"/>
  <c r="J35" i="2" s="1"/>
  <c r="H302" i="2"/>
  <c r="C48" i="3" s="1"/>
  <c r="J328" i="2"/>
  <c r="J347" i="2" s="1"/>
  <c r="H35" i="2"/>
  <c r="C36" i="3" s="1"/>
  <c r="F198" i="2"/>
  <c r="B38" i="3" s="1"/>
  <c r="H351" i="2"/>
  <c r="B12" i="3"/>
  <c r="B26" i="3"/>
  <c r="C26" i="3" s="1"/>
  <c r="J283" i="2" l="1"/>
  <c r="J207" i="2"/>
  <c r="J284" i="2"/>
  <c r="J198" i="2"/>
  <c r="J91" i="2"/>
  <c r="J13" i="2"/>
  <c r="J351" i="2"/>
  <c r="F351" i="2"/>
  <c r="C5" i="3" s="1"/>
  <c r="C32" i="3"/>
  <c r="C6" i="3"/>
  <c r="J348" i="2"/>
  <c r="J92" i="2"/>
  <c r="B32" i="3" l="1"/>
  <c r="C7" i="3"/>
  <c r="C8" i="3"/>
  <c r="C12" i="3" l="1"/>
  <c r="C15" i="3"/>
  <c r="C19" i="3" l="1"/>
  <c r="C20" i="3"/>
  <c r="C14" i="3"/>
  <c r="C13" i="3"/>
  <c r="C16" i="3" l="1"/>
  <c r="C22" i="3" s="1"/>
  <c r="C21" i="3"/>
  <c r="C24" i="3" l="1"/>
  <c r="C30" i="3" s="1"/>
  <c r="B25" i="3"/>
  <c r="C25" i="3" s="1"/>
  <c r="C27" i="3" s="1"/>
  <c r="C29" i="3" l="1"/>
</calcChain>
</file>

<file path=xl/sharedStrings.xml><?xml version="1.0" encoding="utf-8"?>
<sst xmlns="http://schemas.openxmlformats.org/spreadsheetml/2006/main" count="1179" uniqueCount="261">
  <si>
    <t>Název</t>
  </si>
  <si>
    <t>Hodnota</t>
  </si>
  <si>
    <t>Nadpis rekapitulace</t>
  </si>
  <si>
    <t>ROZPOČET - varianta č.2 - instalace pod omítkou</t>
  </si>
  <si>
    <t>Akce</t>
  </si>
  <si>
    <t>Oprava elektroinstalace 1. - 3. NP ZŠ Poličná
 SO 02-Nová budova školy</t>
  </si>
  <si>
    <t>Projekt</t>
  </si>
  <si>
    <t xml:space="preserve">Silnoproud
</t>
  </si>
  <si>
    <t>Investor</t>
  </si>
  <si>
    <t>Obec Poličná</t>
  </si>
  <si>
    <t>Z. č.</t>
  </si>
  <si>
    <t>23-012</t>
  </si>
  <si>
    <t>A. č.</t>
  </si>
  <si>
    <t>23-012-E-502</t>
  </si>
  <si>
    <t>Smlouva</t>
  </si>
  <si>
    <t/>
  </si>
  <si>
    <t>Vypracoval</t>
  </si>
  <si>
    <t>Pavelka Martin</t>
  </si>
  <si>
    <t>Kontroloval</t>
  </si>
  <si>
    <t>Datum</t>
  </si>
  <si>
    <t>9. 5. 2023</t>
  </si>
  <si>
    <t>Zpracovatel</t>
  </si>
  <si>
    <t>MPE Martin Pavelka ELEKTRO</t>
  </si>
  <si>
    <t>CÚ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</si>
  <si>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</si>
  <si>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</si>
  <si>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</si>
  <si>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</si>
  <si>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</si>
  <si>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</si>
  <si>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</si>
  <si>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2,00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</si>
  <si>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</si>
  <si>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</si>
  <si>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</si>
  <si>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</si>
  <si>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</si>
  <si>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</si>
  <si>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</si>
  <si>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</si>
  <si>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</si>
  <si>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</si>
  <si>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</si>
  <si>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</si>
  <si>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</si>
  <si>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</si>
  <si>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</si>
  <si>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</si>
  <si>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</si>
  <si>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10</t>
  </si>
  <si>
    <t>Procento PM %</t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</si>
  <si>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</si>
  <si>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</si>
  <si>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</si>
  <si>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</si>
  <si>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</si>
  <si>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</si>
  <si>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</si>
  <si>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</si>
  <si>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</si>
  <si>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 - nová budova</t>
  </si>
  <si>
    <t>Instalace 1. NP</t>
  </si>
  <si>
    <t>Svítidla Modus</t>
  </si>
  <si>
    <t>A1</t>
  </si>
  <si>
    <t>LLL6000RL2KV3ND MODUS LLL6000, 2x LED 830, 1510mm, lesklá mřížka, přisazené, NONSELV 350mA</t>
  </si>
  <si>
    <t>Ks</t>
  </si>
  <si>
    <t>A3</t>
  </si>
  <si>
    <t>LLL3000RM2KV3ND MODUS LLL3000, 2x LED 830, 1210mm, lesklá mřížka, přisazené, NONSELV 250mA</t>
  </si>
  <si>
    <t>A4</t>
  </si>
  <si>
    <t>LLL3000RM2KV3NDNZ MODUS LLL3000, 2x LED 830, 1210mm, lesklá mřížka, přisazené, SELV 1050mA, nouzový zdroj</t>
  </si>
  <si>
    <t>N5</t>
  </si>
  <si>
    <t>OZN/LV2R/1W/C/1/SA/X/WH     LOVATO II, přisazené, optika "route", 1W LED 140 lm STANDARD IP41 1h , stále svítící / svítící při výpadku, bílé</t>
  </si>
  <si>
    <t>N6</t>
  </si>
  <si>
    <t>OZN/ARN/1W/C/1/SA/X/WH    WHARROW N 1W LED STANDARD IP41 1h , přisazené,stále svítící / svítící při výpadku, bílé, univ. piktogram</t>
  </si>
  <si>
    <t>Philips</t>
  </si>
  <si>
    <t>B1</t>
  </si>
  <si>
    <t>Philips Reflektor BVP115 LED8/740 WB MDU - LED reflektor s čidlem</t>
  </si>
  <si>
    <t>ks</t>
  </si>
  <si>
    <t>Svítidla Modus - celkem</t>
  </si>
  <si>
    <t>Úprava rozvaděče RMS1</t>
  </si>
  <si>
    <t>Schrack</t>
  </si>
  <si>
    <t>AK668610-- Jistič s proud.chráničem 1+N, AMPARO, 6kA, B10A, 30mA, Typ A</t>
  </si>
  <si>
    <t>AK668616-- Jistič s proud.chráničem 1+N, AMPARO, 6kA, B16A, 30mA, Typ A</t>
  </si>
  <si>
    <t>Lišta propojovací vidlicová,TE18mm/2p,10mm2</t>
  </si>
  <si>
    <t>VODIČ JEDNOŽILOVÝ OHEBNÝ (CYA)</t>
  </si>
  <si>
    <t>H07V-K 2.5 mm2 , pevně</t>
  </si>
  <si>
    <t>m</t>
  </si>
  <si>
    <t>H07V-K 6  mm2 , pevně</t>
  </si>
  <si>
    <t>Zařízení</t>
  </si>
  <si>
    <t>RSA 4 A Řadová svorka bílá</t>
  </si>
  <si>
    <t>HODINOVE ZUCTOVACI SAZBY</t>
  </si>
  <si>
    <t>Oprava popisů přístrojů</t>
  </si>
  <si>
    <t>kpt</t>
  </si>
  <si>
    <t xml:space="preserve"> Uprava stavajiciho rozvadece</t>
  </si>
  <si>
    <t>hod</t>
  </si>
  <si>
    <t xml:space="preserve"> Montaz</t>
  </si>
  <si>
    <t>Úprava rozvaděče RMS1 - celkem</t>
  </si>
  <si>
    <t>Úprava rozvodnice RP-K</t>
  </si>
  <si>
    <t>Úprava rozvodnice RP-K - celkem</t>
  </si>
  <si>
    <t>Montáže</t>
  </si>
  <si>
    <t>BEG Luxomat</t>
  </si>
  <si>
    <t>Detektor pohybu LC-Click N 200°, bílá (91002)</t>
  </si>
  <si>
    <t>ABB</t>
  </si>
  <si>
    <t>3559-A01345 Přístroj spínače jednopólového (bezšroubové svorky); řazení 1, 1So (do hořlavých podkladů B až F)</t>
  </si>
  <si>
    <t>3559-A25345 Přístroj přepínače střídavého, se svorkou N (bezšroubové svorky); řazení 6S, 6So, 6 (do hořlavých podkladů B až F)</t>
  </si>
  <si>
    <t>KRYT SPÍNAČE, TANGO</t>
  </si>
  <si>
    <t>3558A-A653 B Kryt spínače kolébkového, s čirým průzorem; d. Tango; b. bílá</t>
  </si>
  <si>
    <t>3558A-A651 B Kryt spínače kolébkového; d. Tango; b. bílá</t>
  </si>
  <si>
    <t>RÁMEČEK, TANGO</t>
  </si>
  <si>
    <t>3901A-B10 B Rámeček pro elektroinstalační přístroje, jednonásobný; d. Tango; b. bílá</t>
  </si>
  <si>
    <t>ZÁSUVKA NN, TANGO</t>
  </si>
  <si>
    <t>5513A-C02357 B Zásuvka dvojnásobná (bezšroubové svorky), s ochrannými kolíky, s natočenou dutinou, s clonkami; řazení 2x(2P+PE); d. Tango; b. bílá</t>
  </si>
  <si>
    <t>Kopos Kolín</t>
  </si>
  <si>
    <t>LK 80X28 T_HB KRABICE LIŠTOVÁ TANGO</t>
  </si>
  <si>
    <t>LK 80X28 2ZT_HB KRABICE LIŠTOVÁ TANGO (DVOJZÁSUVKA)</t>
  </si>
  <si>
    <t>VLK 80/T_HB VÍČKO KRABICE LK PRO PŘ. TANGO</t>
  </si>
  <si>
    <t>TYP015_XX BEZŠROUBOVÁ SVORKA</t>
  </si>
  <si>
    <t>TYP016_XX BEZŠROUBOVÁ SVORKA</t>
  </si>
  <si>
    <t>TYP017_XX BEZŠROUBOVÁ SVORKA</t>
  </si>
  <si>
    <t>TYP018_XX BEZŠROUBOVÁ SVORKA</t>
  </si>
  <si>
    <t>1</t>
  </si>
  <si>
    <t>LV 18X13_HC LIŠTA VKLÁDACÍ</t>
  </si>
  <si>
    <t>2</t>
  </si>
  <si>
    <t>LV 40X15_HD LIŠTA VKLÁDACÍ (2m v kartonu)</t>
  </si>
  <si>
    <t>KABELOVÝ ŽLAB MERKUR -GALVANICKÝ ZINEK</t>
  </si>
  <si>
    <t>ARK-211120 Žlab MERKUR 2   100/50  "GZ" - vzdálenost podpěr cca.1,9m</t>
  </si>
  <si>
    <t>Spojovací a upevňovací materiál</t>
  </si>
  <si>
    <t>KABEL SILOVÝ,IZOLACE PVC S VODIČEM PE</t>
  </si>
  <si>
    <t>CYKY-J 3x1.5 , pevně</t>
  </si>
  <si>
    <t>CYKY-J 3x2.5 , pevně</t>
  </si>
  <si>
    <t>CYKY-J 5x1.5 mm2 , pevně</t>
  </si>
  <si>
    <t>KABEL SILOVÝ,IZOLACE PVC</t>
  </si>
  <si>
    <t>CYKY-O 3x1.5 , pevně</t>
  </si>
  <si>
    <t>CYKY-J 5x10 mm2 , pevně</t>
  </si>
  <si>
    <t>UKONČENÍ Cu KABELŮ  DO</t>
  </si>
  <si>
    <t xml:space="preserve"> 3x2,5 mm2</t>
  </si>
  <si>
    <t>UKONČENÍ  VODIČŮ V ROZVADĚČÍCH</t>
  </si>
  <si>
    <t xml:space="preserve"> do 2,5 mm2</t>
  </si>
  <si>
    <t xml:space="preserve"> do 6 mm2</t>
  </si>
  <si>
    <t>Stavební práce</t>
  </si>
  <si>
    <t xml:space="preserve"> Vrtání kabelových prostupů</t>
  </si>
  <si>
    <t>Sádrování, hrubá výplň rýh, jemné zapravení, úklid</t>
  </si>
  <si>
    <t>LESENI LEHKE POJÍZDNÉ</t>
  </si>
  <si>
    <t xml:space="preserve"> Do 3.5 m</t>
  </si>
  <si>
    <t>Demontaz stavajicích svítidel</t>
  </si>
  <si>
    <t xml:space="preserve"> Uprava stavajiciho zarizeni</t>
  </si>
  <si>
    <t xml:space="preserve"> Vyhledani pripojovaciho mista</t>
  </si>
  <si>
    <t>PROVEDENI REVIZNICH ZKOUSEK</t>
  </si>
  <si>
    <t>DLE CSN 331500</t>
  </si>
  <si>
    <t xml:space="preserve"> Revizni technik</t>
  </si>
  <si>
    <t xml:space="preserve"> Spoluprace s reviz.technikem</t>
  </si>
  <si>
    <t>Montáže - celkem</t>
  </si>
  <si>
    <t>Instalace 1. NP - celkem</t>
  </si>
  <si>
    <t>Instalace 2. NP</t>
  </si>
  <si>
    <t>A5</t>
  </si>
  <si>
    <t>FITP3000A3KN600/ND MODUS FITP3000, LED panel, nanoprizma, přisazený/vestavný čtverec A, modul 600, LED 830, driver 600mA</t>
  </si>
  <si>
    <t>N1</t>
  </si>
  <si>
    <t>OZN/LVPR/1W/C/1/SA/X/WH LOVATO P, vestavné, optika  "route", 1W LED  135 lm STANDARD IP20 1h , stále svítící / svítící při výpadku,  bílé</t>
  </si>
  <si>
    <t>N2</t>
  </si>
  <si>
    <t>OZN/ARP/1W/C/1/SA/X/WH ARROW P 1W LED STANDARD IP41 1h , stále svítící / svítící při výpadku,  bílé,  univ. piktogram</t>
  </si>
  <si>
    <t>N3</t>
  </si>
  <si>
    <t>OZN/LVPU/3W/C/1/SA/X/WH LOVATO P vestavné, univerzální optika,3W LED  325 lm  STANDARD IP20 1h , stále svítící / svítící při výpadku,  bílé</t>
  </si>
  <si>
    <t>N4</t>
  </si>
  <si>
    <t>OZN/LV2U/3W/C/1/SA/X/WH LOVATO II přisazené, univerzální optika,3W LED  350 lm STANDARD IP41 1h , stále svítící / svítící při výpadku,  bílé</t>
  </si>
  <si>
    <t>Úprava rozvodnice RS1</t>
  </si>
  <si>
    <t>Úprava rozvodnice RS1 - celkem</t>
  </si>
  <si>
    <t>Úprava rozvaděče RK</t>
  </si>
  <si>
    <t>AM618110-- Jistič AMPARO 6kA, B 10A, 1-pólový</t>
  </si>
  <si>
    <t>AM618116-- Jistič AMPARO 6kA, B 16A, 1-pólový</t>
  </si>
  <si>
    <t>Popisy přístrojů</t>
  </si>
  <si>
    <t>Úprava rozvaděče RK - celkem</t>
  </si>
  <si>
    <t>Snímač pohybu, vestavný ABB-kód 3299-22102</t>
  </si>
  <si>
    <t>3559-A21345 Přístroj spínače jednopólového se svorkou N (bezšroubové svorky); řazení 1S, 1So (1) (do hořlavých podkladů B až F)</t>
  </si>
  <si>
    <t>3559-A05345 Přístroj přepínače sériového (bezšroubové svorky); řazení 5 (do hořlavých podkladů B až F)</t>
  </si>
  <si>
    <t>3558-A07340 Přístroj přepínače křížového; řazení 7, 7So</t>
  </si>
  <si>
    <t>DOUTNAVKA PRO SPÍNAČE</t>
  </si>
  <si>
    <t>3916-12221 Doutnavka orientační (univerzální), světlo oranžové, pro spínače kolébkové 3557, 3558, 3559; řazení So</t>
  </si>
  <si>
    <t>3558A-A652 B Kryt spínače kolébkového, dělený; d. Tango; b. bílá</t>
  </si>
  <si>
    <t>3901A-B20 B Rámeček pro elektroinstalační přístroje, dvojnásobný vodorovný; d. Tango; b. bílá</t>
  </si>
  <si>
    <t>LK 80X28 2T_HB KRABICE LIŠTOVÁ TANGO</t>
  </si>
  <si>
    <t>ARK-211110 Žlab MERKUR 2     50/50 "GZ" - vzdálenost podpěr cca.2,0m</t>
  </si>
  <si>
    <t>Instalace 2. NP - celkem</t>
  </si>
  <si>
    <t>Instalace 3. NP</t>
  </si>
  <si>
    <t>A2</t>
  </si>
  <si>
    <t>ASTAP6000L3/ND MODUS ASTA 6000, asymetrický reflektor, 1500mm, přisazené/závěsné, LED 830</t>
  </si>
  <si>
    <t>Úprava rozvodnice RS2</t>
  </si>
  <si>
    <t>Úprava rozvodnice RS2 - celkem</t>
  </si>
  <si>
    <t>ABB tango</t>
  </si>
  <si>
    <t>Instalace 3. NP - celkem</t>
  </si>
  <si>
    <t>Stavební práce-řezání kab. drážek</t>
  </si>
  <si>
    <t>1. NP</t>
  </si>
  <si>
    <t>VYSEKANI KAPES VE ZDIVU</t>
  </si>
  <si>
    <t>BETONOVEM PRO KRABICE</t>
  </si>
  <si>
    <t xml:space="preserve"> 50x50x50 mm</t>
  </si>
  <si>
    <t>VYSEKANI RYH V BETONOVYCH</t>
  </si>
  <si>
    <t>ZDECH - HLOUBKA 30mm</t>
  </si>
  <si>
    <t xml:space="preserve"> Sire 30 mm</t>
  </si>
  <si>
    <t>SÁDROVÁNÍ KABELŮ</t>
  </si>
  <si>
    <t>Sádrování kabelů</t>
  </si>
  <si>
    <t>HRUBA VYPLN RYH MALTOU</t>
  </si>
  <si>
    <t xml:space="preserve"> Jakekoliv sire</t>
  </si>
  <si>
    <t>m2</t>
  </si>
  <si>
    <t>OMITKA RYH VE STROPECH MALTOU</t>
  </si>
  <si>
    <t xml:space="preserve"> Sire do 150 mm</t>
  </si>
  <si>
    <t>CISTENI BUDOV ZAMETANIM</t>
  </si>
  <si>
    <t>1. NP - celkem</t>
  </si>
  <si>
    <t>2. NP</t>
  </si>
  <si>
    <t xml:space="preserve"> Sire 50 mm</t>
  </si>
  <si>
    <t>LESENI LEHKE PRACOVNI O VYSCE</t>
  </si>
  <si>
    <t>LESENOVE PODLAHY</t>
  </si>
  <si>
    <t>2. NP - celkem</t>
  </si>
  <si>
    <t>3. NP</t>
  </si>
  <si>
    <t>DEMONTÁŽ/MONTÁŽ STÁVAJÍCÍCH SVÍTIDEL</t>
  </si>
  <si>
    <t>Demontáž stávajících svítidel</t>
  </si>
  <si>
    <t>Montáž stávajících svítidel</t>
  </si>
  <si>
    <t>3. NP - celkem</t>
  </si>
  <si>
    <t>Stavební práce-řezání kab. drážek - celkem</t>
  </si>
  <si>
    <t>Podružný materiál</t>
  </si>
  <si>
    <t>Elektromontáže - nová budova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</si>
  <si>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</si>
  <si>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</si>
  <si>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</si>
  <si>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</si>
  <si>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</si>
  <si>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</si>
  <si>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</si>
  <si>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</si>
  <si>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2,00%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</si>
  <si>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</si>
  <si>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</si>
  <si>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</si>
  <si>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</si>
  <si>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</si>
  <si>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</si>
  <si>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</si>
  <si>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</si>
  <si>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</si>
  <si>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</si>
  <si>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</si>
  <si>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</si>
  <si>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</si>
  <si>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</si>
  <si>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</si>
  <si>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Základ a hodnota DPH 10%</t>
  </si>
  <si>
    <t>Náklady celkem s DPH</t>
  </si>
  <si>
    <t>Roční nárůst cen 0,00%</t>
  </si>
  <si>
    <t>Součty odstavců</t>
  </si>
  <si>
    <t xml:space="preserve">  Instalace 1. NP</t>
  </si>
  <si>
    <t xml:space="preserve">    Svítidla Modus</t>
  </si>
  <si>
    <t xml:space="preserve">    Úprava rozvaděče RMS1</t>
  </si>
  <si>
    <t xml:space="preserve">    Úprava rozvodnice RP-K</t>
  </si>
  <si>
    <t xml:space="preserve">    Montáže</t>
  </si>
  <si>
    <t xml:space="preserve">  Instalace 2. NP</t>
  </si>
  <si>
    <t xml:space="preserve">    Úprava rozvodnice RS1</t>
  </si>
  <si>
    <t xml:space="preserve">    Úprava rozvaděče RK</t>
  </si>
  <si>
    <t xml:space="preserve">  Instalace 3. NP</t>
  </si>
  <si>
    <t xml:space="preserve">    Úprava rozvodnice RS2</t>
  </si>
  <si>
    <t xml:space="preserve">  Stavební práce-řezání kab. drážek</t>
  </si>
  <si>
    <t xml:space="preserve">    1. NP</t>
  </si>
  <si>
    <t xml:space="preserve">    2. NP</t>
  </si>
  <si>
    <t xml:space="preserve">    3.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</si>
</sst>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9"/>
      <color rgb="FF000000"/>
      <name val="敓潧⁥䥕蘀狡탈˔☸°_x0008_"/>
      <charset val="238"/>
    </font>
    <font>
      <b/>
      <sz val="11"/>
      <color rgb="FF000000"/>
      <name val="敓潧⁥䥕蘀狡탈˔☸°_x0008_"/>
      <charset val="238"/>
    </font>
    <font>
      <b/>
      <sz val="10"/>
      <color rgb="FF000000"/>
      <name val="敓潧⁥䥕蘀狡탈˔☸°_x0008_"/>
      <charset val="238"/>
    </font>
    <font>
      <b/>
      <sz val="9"/>
      <color rgb="FF000000"/>
      <name val="敓潧⁥䥕蘀狡탈˔☸°_x0008_"/>
      <charset val="238"/>
    </font>
    <font>
      <b/>
      <i/>
      <sz val="13"/>
      <color rgb="FF000000"/>
      <name val="敓潧⁥䥕蘀狡탈˔☸°_x0008_"/>
      <charset val="238"/>
    </font>
    <font>
      <b/>
      <i/>
      <sz val="10"/>
      <color rgb="FF000000"/>
      <name val="敓潧⁥䥕蘀狡탈˔☸°_x0008_"/>
      <charset val="238"/>
    </font>
    <font>
      <i/>
      <sz val="10"/>
      <color rgb="FF000000"/>
      <name val="敓潧⁥䥕蘀狡탈˔☸°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wrapText="1"/>
    </xf>
    <xf numFmtId="4" fontId="2" fillId="3" borderId="1" xfId="0" applyNumberFormat="1" applyFont="1" applyFill="1" applyBorder="1" applyAlignment="1">
      <alignment horizontal="right" wrapText="1"/>
    </xf>
    <xf numFmtId="49" fontId="1" fillId="5" borderId="1" xfId="0" applyNumberFormat="1" applyFont="1" applyFill="1" applyBorder="1" applyAlignment="1">
      <alignment horizontal="left" wrapText="1"/>
    </xf>
    <xf numFmtId="4" fontId="1" fillId="5" borderId="1" xfId="0" applyNumberFormat="1" applyFont="1" applyFill="1" applyBorder="1" applyAlignment="1">
      <alignment horizontal="right" wrapText="1"/>
    </xf>
    <xf numFmtId="49" fontId="5" fillId="4" borderId="1" xfId="0" applyNumberFormat="1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49" fontId="6" fillId="6" borderId="1" xfId="0" applyNumberFormat="1" applyFont="1" applyFill="1" applyBorder="1" applyAlignment="1">
      <alignment horizontal="left" wrapText="1"/>
    </xf>
    <xf numFmtId="4" fontId="6" fillId="6" borderId="1" xfId="0" applyNumberFormat="1" applyFont="1" applyFill="1" applyBorder="1" applyAlignment="1">
      <alignment horizontal="right" wrapText="1"/>
    </xf>
    <xf numFmtId="49" fontId="7" fillId="7" borderId="1" xfId="0" applyNumberFormat="1" applyFont="1" applyFill="1" applyBorder="1" applyAlignment="1">
      <alignment horizontal="left" wrapText="1"/>
    </xf>
    <xf numFmtId="4" fontId="7" fillId="7" borderId="1" xfId="0" applyNumberFormat="1" applyFont="1" applyFill="1" applyBorder="1" applyAlignment="1">
      <alignment horizontal="right" wrapText="1"/>
    </xf>
    <xf numFmtId="49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9" workbookViewId="0"/>
  </sheetViews>
  <sheetFormatPr defaultRowHeight="15"/>
  <cols>
    <col min="1" max="1" width="39.28515625" style="1" bestFit="1" customWidth="1"/>
    <col min="2" max="2" width="9.85546875" style="10" bestFit="1" customWidth="1"/>
    <col min="3" max="3" width="11.28515625" style="10" bestFit="1" customWidth="1"/>
    <col min="6" max="6" width="4.5703125" hidden="1" customWidth="1"/>
  </cols>
  <sheetData>
    <row r="1" spans="1:6">
      <c r="A1" s="2" t="s">
        <v>0</v>
      </c>
      <c r="B1" s="11" t="s">
        <v>219</v>
      </c>
      <c r="C1" s="11" t="s">
        <v>220</v>
      </c>
      <c r="D1" s="3"/>
      <c r="F1" s="10">
        <f>SUM(Rozpočet!F11,Rozpočet!F16,Rozpočet!F20,Rozpočet!F23,Rozpočet!F25,Rozpočet!F32,Rozpočet!F38,Rozpočet!F40,Rozpočet!F43,Rozpočet!F46,Rozpočet!F48,Rozpočet!F50,Rozpočet!F61,Rozpočet!F64,Rozpočet!F68,Rozpočet!F70,Rozpočet!F72,Rozpočet!F74,Rozpočet!F77,Rozpočet!F80,Rozpočet!F82,Rozpočet!F87:F88,Rozpočet!F105,Rozpočet!F109,Rozpočet!F112,Rozpočet!F114,Rozpočet!F121,Rozpočet!F127,Rozpočet!F130)+SUM(Rozpočet!F132,Rozpočet!F139,Rozpočet!F146,Rozpočet!F148,Rozpočet!F152,Rozpočet!F155,Rozpočet!F157,Rozpočet!F169)</f>
        <v>0</v>
      </c>
    </row>
    <row r="2" spans="1:6">
      <c r="A2" s="6" t="s">
        <v>221</v>
      </c>
      <c r="B2" s="14"/>
      <c r="C2" s="14"/>
      <c r="D2" s="3"/>
      <c r="F2" s="10">
        <f>F1+SUM(Rozpočet!F173,Rozpočet!F176,Rozpočet!F178,Rozpočet!F180,Rozpočet!F183,Rozpočet!F186,Rozpočet!F188,Rozpočet!F193:F194,Rozpočet!F210,Rozpočet!F215,Rozpočet!F218,Rozpočet!F220,Rozpočet!F227,Rozpočet!F232,Rozpočet!F234,Rozpočet!F238,Rozpočet!F241,Rozpočet!F243,Rozpočet!F255,Rozpočet!F259,Rozpočet!F262,Rozpočet!F264)+SUM(Rozpočet!F266,Rozpočet!F269,Rozpočet!F272,Rozpočet!F274,Rozpočet!F279:F280,Rozpočet!F288:F289,Rozpočet!F291:F292,Rozpočet!F294,Rozpočet!F296,Rozpočet!F298,Rozpočet!F300)</f>
        <v>0</v>
      </c>
    </row>
    <row r="3" spans="1:6">
      <c r="A3" s="7" t="s">
        <v>222</v>
      </c>
      <c r="B3" s="13">
        <f>0</f>
        <v>0</v>
      </c>
      <c r="C3" s="13"/>
      <c r="D3" s="3"/>
      <c r="F3" s="10">
        <f>SUM(Rozpočet!H11,Rozpočet!H16,Rozpočet!H20,Rozpočet!H23,Rozpočet!H25,Rozpočet!H32,Rozpočet!H38,Rozpočet!H40,Rozpočet!H43,Rozpočet!H46,Rozpočet!H48,Rozpočet!H50,Rozpočet!H61,Rozpočet!H64,Rozpočet!H68,Rozpočet!H70,Rozpočet!H72,Rozpočet!H74,Rozpočet!H77,Rozpočet!H80,Rozpočet!H82,Rozpočet!H87:H88,Rozpočet!H105,Rozpočet!H109,Rozpočet!H112,Rozpočet!H114,Rozpočet!H121,Rozpočet!H127,Rozpočet!H130)+SUM(Rozpočet!H132,Rozpočet!H139,Rozpočet!H146,Rozpočet!H148,Rozpočet!H152,Rozpočet!H155,Rozpočet!H157,Rozpočet!H169)</f>
        <v>0</v>
      </c>
    </row>
    <row r="4" spans="1:6">
      <c r="A4" s="7" t="s">
        <v>223</v>
      </c>
      <c r="B4" s="13">
        <f>B3 * Parametry!B16 / 100</f>
        <v>0</v>
      </c>
      <c r="C4" s="13">
        <f>B3 * Parametry!B17 / 100</f>
        <v>0</v>
      </c>
      <c r="D4" s="3"/>
      <c r="F4" s="10">
        <f>F3+SUM(Rozpočet!H173,Rozpočet!H176,Rozpočet!H178,Rozpočet!H180,Rozpočet!H183,Rozpočet!H186,Rozpočet!H188,Rozpočet!H193:H194,Rozpočet!H210,Rozpočet!H215,Rozpočet!H218,Rozpočet!H220,Rozpočet!H227,Rozpočet!H232,Rozpočet!H234,Rozpočet!H238,Rozpočet!H241,Rozpočet!H243,Rozpočet!H255,Rozpočet!H259,Rozpočet!H262,Rozpočet!H264)+SUM(Rozpočet!H266,Rozpočet!H269,Rozpočet!H272,Rozpočet!H274,Rozpočet!H279:H280,Rozpočet!H288:H289,Rozpočet!H291:H292,Rozpočet!H294,Rozpočet!H296,Rozpočet!H298,Rozpočet!H300)</f>
        <v>0</v>
      </c>
    </row>
    <row r="5" spans="1:6">
      <c r="A5" s="7" t="s">
        <v>224</v>
      </c>
      <c r="B5" s="13"/>
      <c r="C5" s="13">
        <f>(Rozpočet!F351) + 0</f>
        <v>0</v>
      </c>
      <c r="D5" s="3"/>
    </row>
    <row r="6" spans="1:6">
      <c r="A6" s="7" t="s">
        <v>225</v>
      </c>
      <c r="B6" s="13"/>
      <c r="C6" s="13">
        <f>0 + (Rozpočet!H351) + 0</f>
        <v>0</v>
      </c>
      <c r="D6" s="3"/>
    </row>
    <row r="7" spans="1:6">
      <c r="A7" s="8" t="s">
        <v>226</v>
      </c>
      <c r="B7" s="15">
        <f>B3 + B4</f>
        <v>0</v>
      </c>
      <c r="C7" s="15">
        <f>C3 + C4 + C5 + C6</f>
        <v>0</v>
      </c>
      <c r="D7" s="3"/>
    </row>
    <row r="8" spans="1:6">
      <c r="A8" s="7" t="s">
        <v>227</v>
      </c>
      <c r="B8" s="13"/>
      <c r="C8" s="13">
        <f>(C5 + C6) * Parametry!B18 / 100</f>
        <v>0</v>
      </c>
      <c r="D8" s="3"/>
    </row>
    <row r="9" spans="1:6">
      <c r="A9" s="7" t="s">
        <v>228</v>
      </c>
      <c r="B9" s="13"/>
      <c r="C9" s="13">
        <f>0 + 0</f>
        <v>0</v>
      </c>
      <c r="D9" s="3"/>
    </row>
    <row r="10" spans="1:6">
      <c r="A10" s="7" t="s">
        <v>229</v>
      </c>
      <c r="B10" s="13"/>
      <c r="C10" s="13">
        <f>0 + 0</f>
        <v>0</v>
      </c>
      <c r="D10" s="3"/>
    </row>
    <row r="11" spans="1:6">
      <c r="A11" s="7" t="s">
        <v>230</v>
      </c>
      <c r="B11" s="13"/>
      <c r="C11" s="13">
        <f>(C9 + C10) * Parametry!B19 / 100</f>
        <v>0</v>
      </c>
      <c r="D11" s="3"/>
    </row>
    <row r="12" spans="1:6">
      <c r="A12" s="8" t="s">
        <v>231</v>
      </c>
      <c r="B12" s="15">
        <f>B7</f>
        <v>0</v>
      </c>
      <c r="C12" s="15">
        <f>C7 + C8 + C9 + C10 + C11</f>
        <v>0</v>
      </c>
      <c r="D12" s="3"/>
    </row>
    <row r="13" spans="1:6">
      <c r="A13" s="7" t="s">
        <v>232</v>
      </c>
      <c r="B13" s="13"/>
      <c r="C13" s="13">
        <f>(B12 + C12) * Parametry!B20 / 100</f>
        <v>0</v>
      </c>
      <c r="D13" s="3"/>
    </row>
    <row r="14" spans="1:6">
      <c r="A14" s="7" t="s">
        <v>233</v>
      </c>
      <c r="B14" s="13"/>
      <c r="C14" s="13">
        <f>(B12 + C12) * Parametry!B21 / 100</f>
        <v>0</v>
      </c>
      <c r="D14" s="3"/>
    </row>
    <row r="15" spans="1:6">
      <c r="A15" s="7" t="s">
        <v>234</v>
      </c>
      <c r="B15" s="13"/>
      <c r="C15" s="13">
        <f>(B7 + C7) * Parametry!B22 / 100</f>
        <v>0</v>
      </c>
      <c r="D15" s="3"/>
    </row>
    <row r="16" spans="1:6">
      <c r="A16" s="6" t="s">
        <v>235</v>
      </c>
      <c r="B16" s="14"/>
      <c r="C16" s="14">
        <f>B12 + C12 + C13 + C14 + C15</f>
        <v>0</v>
      </c>
      <c r="D16" s="3"/>
    </row>
    <row r="17" spans="1:4">
      <c r="A17" s="7" t="s">
        <v>15</v>
      </c>
      <c r="B17" s="13"/>
      <c r="C17" s="13"/>
      <c r="D17" s="3"/>
    </row>
    <row r="18" spans="1:4">
      <c r="A18" s="6" t="s">
        <v>236</v>
      </c>
      <c r="B18" s="14"/>
      <c r="C18" s="14"/>
      <c r="D18" s="3"/>
    </row>
    <row r="19" spans="1:4">
      <c r="A19" s="7" t="s">
        <v>237</v>
      </c>
      <c r="B19" s="13"/>
      <c r="C19" s="13">
        <f>C12 * Parametry!B23 / 100</f>
        <v>0</v>
      </c>
      <c r="D19" s="3"/>
    </row>
    <row r="20" spans="1:4">
      <c r="A20" s="7" t="s">
        <v>238</v>
      </c>
      <c r="B20" s="13"/>
      <c r="C20" s="13">
        <f>C12 * Parametry!B24 / 100</f>
        <v>0</v>
      </c>
      <c r="D20" s="3"/>
    </row>
    <row r="21" spans="1:4">
      <c r="A21" s="6" t="s">
        <v>239</v>
      </c>
      <c r="B21" s="14"/>
      <c r="C21" s="14">
        <f>C19 + C20</f>
        <v>0</v>
      </c>
      <c r="D21" s="3"/>
    </row>
    <row r="22" spans="1:4">
      <c r="A22" s="7" t="s">
        <v>240</v>
      </c>
      <c r="B22" s="13"/>
      <c r="C22" s="13">
        <f>Parametry!B25 * Parametry!B28 * (C16 * Parametry!B27)^Parametry!B26</f>
        <v>0</v>
      </c>
      <c r="D22" s="3"/>
    </row>
    <row r="23" spans="1:4">
      <c r="A23" s="7" t="s">
        <v>15</v>
      </c>
      <c r="B23" s="13"/>
      <c r="C23" s="13"/>
      <c r="D23" s="3"/>
    </row>
    <row r="24" spans="1:4">
      <c r="A24" s="4" t="s">
        <v>241</v>
      </c>
      <c r="B24" s="12"/>
      <c r="C24" s="12">
        <f>C16 + C21 + C22</f>
        <v>0</v>
      </c>
      <c r="D24" s="3"/>
    </row>
    <row r="25" spans="1:4">
      <c r="A25" s="7" t="s">
        <v>242</v>
      </c>
      <c r="B25" s="13">
        <f>(SUM(Rozpočet!F6:F12,Rozpočet!F16:F28,Rozpočet!F32:F34,Rozpočet!F38:F57,Rozpočet!F59:F90,Rozpočet!F96:F101,Rozpočet!F105:F117,Rozpočet!F121:F135,Rozpočet!F139:F165,Rozpočet!F167:F196,Rozpočet!F202:F206,Rozpočet!F210:F223,Rozpočet!F227:F251,Rozpočet!F253:F282,Rozpočet!F288:F301,Rozpočet!F305:F322,Rozpočet!F326:F346,Rozpočet!F350)) + (SUM(Rozpočet!H6:H12,Rozpočet!H16:H28,Rozpočet!H32:H34,Rozpočet!H38:H57,Rozpočet!H59:H90,Rozpočet!H96:H101,Rozpočet!H105:H117,Rozpočet!H121:H135,Rozpočet!H139:H165,Rozpočet!H167:H196,Rozpočet!H202:H206,Rozpočet!H210:H223,Rozpočet!H227:H251,Rozpočet!H253:H282,Rozpočet!H288:H301,Rozpočet!H305:H322,Rozpočet!H326:H346)) + B4 + C4 + C8 + C11 + C13 + C14 + C15 + C21 + C22</f>
        <v>0</v>
      </c>
      <c r="C25" s="13">
        <f>B25 * Parametry!B31 / 100</f>
        <v>0</v>
      </c>
      <c r="D25" s="3"/>
    </row>
    <row r="26" spans="1:4">
      <c r="A26" s="7" t="s">
        <v>243</v>
      </c>
      <c r="B26" s="13">
        <f>(F2+SUM(Rozpočet!F305:F306,Rozpočet!F308:F309,Rozpočet!F312,Rozpočet!F314,Rozpočet!F316,Rozpočet!F318:F319,Rozpočet!F321,Rozpočet!F326:F327,Rozpočet!F329:F330,Rozpočet!F333,Rozpočet!F335,Rozpočet!F337,Rozpočet!F339:F340,Rozpočet!F342,Rozpočet!F344)) + (F4+SUM(Rozpočet!H305:H306,Rozpočet!H308:H309,Rozpočet!H312,Rozpočet!H314,Rozpočet!H316,Rozpočet!H318:H319,Rozpočet!H321,Rozpočet!H326:H327,Rozpočet!H329:H330,Rozpočet!H333,Rozpočet!H335,Rozpočet!H337,Rozpočet!H339:H340,Rozpočet!H342,Rozpočet!H344))</f>
        <v>0</v>
      </c>
      <c r="C26" s="13">
        <f>B26 * Parametry!B32 / 100</f>
        <v>0</v>
      </c>
      <c r="D26" s="3"/>
    </row>
    <row r="27" spans="1:4">
      <c r="A27" s="4" t="s">
        <v>244</v>
      </c>
      <c r="B27" s="12"/>
      <c r="C27" s="12">
        <f>C24 + C25 + C26</f>
        <v>0</v>
      </c>
      <c r="D27" s="3"/>
    </row>
    <row r="28" spans="1:4">
      <c r="A28" s="7" t="s">
        <v>15</v>
      </c>
      <c r="B28" s="13"/>
      <c r="C28" s="13"/>
      <c r="D28" s="3"/>
    </row>
    <row r="29" spans="1:4">
      <c r="A29" s="7" t="s">
        <v>245</v>
      </c>
      <c r="B29" s="13"/>
      <c r="C29" s="13">
        <f>C24 * Parametry!B29 / 100</f>
        <v>0</v>
      </c>
      <c r="D29" s="3"/>
    </row>
    <row r="30" spans="1:4">
      <c r="A30" s="7" t="s">
        <v>245</v>
      </c>
      <c r="B30" s="13"/>
      <c r="C30" s="13">
        <f>C24 * Parametry!B30 / 100</f>
        <v>0</v>
      </c>
      <c r="D30" s="3"/>
    </row>
    <row r="31" spans="1:4">
      <c r="A31" s="6" t="s">
        <v>246</v>
      </c>
      <c r="B31" s="16" t="s">
        <v>54</v>
      </c>
      <c r="C31" s="16" t="s">
        <v>56</v>
      </c>
      <c r="D31" s="3"/>
    </row>
    <row r="32" spans="1:4">
      <c r="A32" s="7" t="s">
        <v>60</v>
      </c>
      <c r="B32" s="13">
        <f>(Rozpočet!F351)</f>
        <v>0</v>
      </c>
      <c r="C32" s="13">
        <f>(Rozpočet!H351)</f>
        <v>0</v>
      </c>
      <c r="D32" s="3"/>
    </row>
    <row r="33" spans="1:4">
      <c r="A33" s="7" t="s">
        <v>247</v>
      </c>
      <c r="B33" s="13">
        <f>(Rozpočet!F92)</f>
        <v>0</v>
      </c>
      <c r="C33" s="13">
        <f>(Rozpočet!H92)</f>
        <v>0</v>
      </c>
      <c r="D33" s="3"/>
    </row>
    <row r="34" spans="1:4">
      <c r="A34" s="7" t="s">
        <v>248</v>
      </c>
      <c r="B34" s="13">
        <f>(Rozpočet!F13)</f>
        <v>0</v>
      </c>
      <c r="C34" s="13">
        <f>(Rozpočet!H13)</f>
        <v>0</v>
      </c>
      <c r="D34" s="3"/>
    </row>
    <row r="35" spans="1:4">
      <c r="A35" s="7" t="s">
        <v>249</v>
      </c>
      <c r="B35" s="13">
        <f>(Rozpočet!F29)</f>
        <v>0</v>
      </c>
      <c r="C35" s="13">
        <f>(Rozpočet!H29)</f>
        <v>0</v>
      </c>
      <c r="D35" s="3"/>
    </row>
    <row r="36" spans="1:4">
      <c r="A36" s="7" t="s">
        <v>250</v>
      </c>
      <c r="B36" s="13">
        <f>(Rozpočet!F35)</f>
        <v>0</v>
      </c>
      <c r="C36" s="13">
        <f>(Rozpočet!H35)</f>
        <v>0</v>
      </c>
      <c r="D36" s="3"/>
    </row>
    <row r="37" spans="1:4">
      <c r="A37" s="7" t="s">
        <v>251</v>
      </c>
      <c r="B37" s="13">
        <f>(Rozpočet!F91)</f>
        <v>0</v>
      </c>
      <c r="C37" s="13">
        <f>(Rozpočet!H91)</f>
        <v>0</v>
      </c>
      <c r="D37" s="3"/>
    </row>
    <row r="38" spans="1:4">
      <c r="A38" s="7" t="s">
        <v>252</v>
      </c>
      <c r="B38" s="13">
        <f>(Rozpočet!F198)</f>
        <v>0</v>
      </c>
      <c r="C38" s="13">
        <f>(Rozpočet!H198)</f>
        <v>0</v>
      </c>
      <c r="D38" s="3"/>
    </row>
    <row r="39" spans="1:4">
      <c r="A39" s="7" t="s">
        <v>248</v>
      </c>
      <c r="B39" s="13">
        <f>(Rozpočet!F102)</f>
        <v>0</v>
      </c>
      <c r="C39" s="13">
        <f>(Rozpočet!H102)</f>
        <v>0</v>
      </c>
      <c r="D39" s="3"/>
    </row>
    <row r="40" spans="1:4">
      <c r="A40" s="7" t="s">
        <v>253</v>
      </c>
      <c r="B40" s="13">
        <f>(Rozpočet!F118)</f>
        <v>0</v>
      </c>
      <c r="C40" s="13">
        <f>(Rozpočet!H118)</f>
        <v>0</v>
      </c>
      <c r="D40" s="3"/>
    </row>
    <row r="41" spans="1:4">
      <c r="A41" s="7" t="s">
        <v>254</v>
      </c>
      <c r="B41" s="13">
        <f>(Rozpočet!F136)</f>
        <v>0</v>
      </c>
      <c r="C41" s="13">
        <f>(Rozpočet!H136)</f>
        <v>0</v>
      </c>
      <c r="D41" s="3"/>
    </row>
    <row r="42" spans="1:4">
      <c r="A42" s="7" t="s">
        <v>251</v>
      </c>
      <c r="B42" s="13">
        <f>(Rozpočet!F197)</f>
        <v>0</v>
      </c>
      <c r="C42" s="13">
        <f>(Rozpočet!H197)</f>
        <v>0</v>
      </c>
      <c r="D42" s="3"/>
    </row>
    <row r="43" spans="1:4">
      <c r="A43" s="7" t="s">
        <v>255</v>
      </c>
      <c r="B43" s="13">
        <f>(Rozpočet!F284)</f>
        <v>0</v>
      </c>
      <c r="C43" s="13">
        <f>(Rozpočet!H284)</f>
        <v>0</v>
      </c>
      <c r="D43" s="3"/>
    </row>
    <row r="44" spans="1:4">
      <c r="A44" s="7" t="s">
        <v>248</v>
      </c>
      <c r="B44" s="13">
        <f>(Rozpočet!F207)</f>
        <v>0</v>
      </c>
      <c r="C44" s="13">
        <f>(Rozpočet!H207)</f>
        <v>0</v>
      </c>
      <c r="D44" s="3"/>
    </row>
    <row r="45" spans="1:4">
      <c r="A45" s="7" t="s">
        <v>256</v>
      </c>
      <c r="B45" s="13">
        <f>(Rozpočet!F224)</f>
        <v>0</v>
      </c>
      <c r="C45" s="13">
        <f>(Rozpočet!H224)</f>
        <v>0</v>
      </c>
      <c r="D45" s="3"/>
    </row>
    <row r="46" spans="1:4">
      <c r="A46" s="7" t="s">
        <v>251</v>
      </c>
      <c r="B46" s="13">
        <f>(Rozpočet!F283)</f>
        <v>0</v>
      </c>
      <c r="C46" s="13">
        <f>(Rozpočet!H283)</f>
        <v>0</v>
      </c>
      <c r="D46" s="3"/>
    </row>
    <row r="47" spans="1:4">
      <c r="A47" s="7" t="s">
        <v>257</v>
      </c>
      <c r="B47" s="13">
        <f>(Rozpočet!F348)</f>
        <v>0</v>
      </c>
      <c r="C47" s="13">
        <f>(Rozpočet!H348)</f>
        <v>0</v>
      </c>
      <c r="D47" s="3"/>
    </row>
    <row r="48" spans="1:4">
      <c r="A48" s="7" t="s">
        <v>258</v>
      </c>
      <c r="B48" s="13">
        <f>(Rozpočet!F302)</f>
        <v>0</v>
      </c>
      <c r="C48" s="13">
        <f>(Rozpočet!H302)</f>
        <v>0</v>
      </c>
      <c r="D48" s="3"/>
    </row>
    <row r="49" spans="1:4">
      <c r="A49" s="7" t="s">
        <v>259</v>
      </c>
      <c r="B49" s="13">
        <f>(Rozpočet!F323)</f>
        <v>0</v>
      </c>
      <c r="C49" s="13">
        <f>(Rozpočet!H323)</f>
        <v>0</v>
      </c>
      <c r="D49" s="3"/>
    </row>
    <row r="50" spans="1:4">
      <c r="A50" s="7" t="s">
        <v>260</v>
      </c>
      <c r="B50" s="13">
        <f>(Rozpočet!F347)</f>
        <v>0</v>
      </c>
      <c r="C50" s="13">
        <f>(Rozpočet!H347)</f>
        <v>0</v>
      </c>
      <c r="D50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1"/>
  <sheetViews>
    <sheetView topLeftCell="A331" workbookViewId="0">
      <selection activeCell="H346" sqref="H346"/>
    </sheetView>
  </sheetViews>
  <sheetFormatPr defaultRowHeight="15"/>
  <cols>
    <col min="1" max="1" width="6.140625" style="30" bestFit="1" customWidth="1"/>
    <col min="2" max="2" width="65.140625" style="30" customWidth="1"/>
    <col min="3" max="3" width="4" style="30" bestFit="1" customWidth="1"/>
    <col min="4" max="4" width="6.42578125" style="31" bestFit="1" customWidth="1"/>
    <col min="5" max="5" width="7.85546875" style="31" bestFit="1" customWidth="1"/>
    <col min="6" max="6" width="13.85546875" style="31" bestFit="1" customWidth="1"/>
    <col min="7" max="7" width="7.85546875" style="31" bestFit="1" customWidth="1"/>
    <col min="8" max="8" width="13.85546875" style="31" bestFit="1" customWidth="1"/>
    <col min="9" max="9" width="7.85546875" style="31" bestFit="1" customWidth="1"/>
    <col min="10" max="10" width="13.85546875" style="31" bestFit="1" customWidth="1"/>
    <col min="11" max="12" width="9.140625" style="19"/>
    <col min="13" max="13" width="11" style="19" hidden="1" customWidth="1"/>
    <col min="14" max="16384" width="9.140625" style="19"/>
  </cols>
  <sheetData>
    <row r="1" spans="1:13">
      <c r="A1" s="9" t="s">
        <v>51</v>
      </c>
      <c r="B1" s="9" t="s">
        <v>0</v>
      </c>
      <c r="C1" s="9" t="s">
        <v>52</v>
      </c>
      <c r="D1" s="17" t="s">
        <v>53</v>
      </c>
      <c r="E1" s="17" t="s">
        <v>54</v>
      </c>
      <c r="F1" s="17" t="s">
        <v>55</v>
      </c>
      <c r="G1" s="17" t="s">
        <v>56</v>
      </c>
      <c r="H1" s="17" t="s">
        <v>57</v>
      </c>
      <c r="I1" s="17" t="s">
        <v>58</v>
      </c>
      <c r="J1" s="17" t="s">
        <v>59</v>
      </c>
      <c r="K1" s="18"/>
      <c r="L1" s="18"/>
      <c r="M1" s="19">
        <f>Parametry!B33/100*F6+Parametry!B33/100*F7+Parametry!B33/100*F8+Parametry!B33/100*F9+Parametry!B33/100*F10+Parametry!B33/100*F12+Parametry!B33/100*F17+Parametry!B33/100*F18+Parametry!B33/100*F19+Parametry!B33/100*F21+Parametry!B33/100*F22+Parametry!B33/100*F24+Parametry!B33/100*F26+Parametry!B33/100*F27+Parametry!B33/100*F28+Parametry!B33/100*F33+Parametry!B33/100*F34+Parametry!B33/100*F39+Parametry!B33/100*F41+Parametry!B33/100*F42+Parametry!B33/100*F44+Parametry!B33/100*F45+Parametry!B33/100*F47</f>
        <v>0</v>
      </c>
    </row>
    <row r="2" spans="1:13">
      <c r="A2" s="20" t="s">
        <v>15</v>
      </c>
      <c r="B2" s="20" t="s">
        <v>60</v>
      </c>
      <c r="C2" s="20" t="s">
        <v>15</v>
      </c>
      <c r="D2" s="21"/>
      <c r="E2" s="21"/>
      <c r="F2" s="21"/>
      <c r="G2" s="21"/>
      <c r="H2" s="21"/>
      <c r="I2" s="21"/>
      <c r="J2" s="21"/>
      <c r="K2" s="18"/>
      <c r="L2" s="18"/>
      <c r="M2" s="19">
        <f>M1+Parametry!B33/100*F49+Parametry!B33/100*F51+Parametry!B33/100*F52+Parametry!B33/100*F53+Parametry!B33/100*F54+Parametry!B33/100*F55+Parametry!B33/100*F56+Parametry!B33/100*F57+Parametry!B33/100*F59+Parametry!B33/100*F60+Parametry!B33/100*F62+Parametry!B33/100*F63+Parametry!B33/100*F65+Parametry!B33/100*F66+Parametry!B33/100*F67+Parametry!B33/100*F69+Parametry!B33/100*F71+Parametry!B33/100*F73+Parametry!B33/100*F75+Parametry!B33/100*F76+Parametry!B33/100*F78+Parametry!B33/100*F79+Parametry!B33/100*F81</f>
        <v>0</v>
      </c>
    </row>
    <row r="3" spans="1:13">
      <c r="A3" s="22" t="s">
        <v>15</v>
      </c>
      <c r="B3" s="22" t="s">
        <v>15</v>
      </c>
      <c r="C3" s="22" t="s">
        <v>15</v>
      </c>
      <c r="D3" s="23"/>
      <c r="E3" s="23"/>
      <c r="F3" s="23"/>
      <c r="G3" s="23"/>
      <c r="H3" s="23"/>
      <c r="I3" s="23">
        <f>E3+G3</f>
        <v>0</v>
      </c>
      <c r="J3" s="23">
        <f>F3+H3</f>
        <v>0</v>
      </c>
      <c r="K3" s="18"/>
      <c r="L3" s="18"/>
      <c r="M3" s="19">
        <f>M2+Parametry!B33/100*F83+Parametry!B33/100*F84+Parametry!B33/100*F85+Parametry!B33/100*F86+Parametry!B33/100*F89+Parametry!B33/100*F90+Parametry!B33/100*F96+Parametry!B33/100*F97+Parametry!B33/100*F98+Parametry!B33/100*F99+Parametry!B33/100*F100+Parametry!B33/100*F101+Parametry!B33/100*F106+Parametry!B33/100*F107+Parametry!B33/100*F108+Parametry!B33/100*F110+Parametry!B33/100*F111+Parametry!B33/100*F113+Parametry!B33/100*F115+Parametry!B33/100*F116+Parametry!B33/100*F117+Parametry!B33/100*F122</f>
        <v>0</v>
      </c>
    </row>
    <row r="4" spans="1:13" ht="16.5">
      <c r="A4" s="24" t="s">
        <v>15</v>
      </c>
      <c r="B4" s="24" t="s">
        <v>61</v>
      </c>
      <c r="C4" s="24" t="s">
        <v>15</v>
      </c>
      <c r="D4" s="25"/>
      <c r="E4" s="25"/>
      <c r="F4" s="25"/>
      <c r="G4" s="25"/>
      <c r="H4" s="25"/>
      <c r="I4" s="25"/>
      <c r="J4" s="25"/>
      <c r="K4" s="18"/>
      <c r="L4" s="18"/>
      <c r="M4" s="19">
        <f>M3+Parametry!B33/100*F123+Parametry!B33/100*F124+Parametry!B33/100*F125+Parametry!B33/100*F126+Parametry!B33/100*F128+Parametry!B33/100*F129+Parametry!B33/100*F131+Parametry!B33/100*F133+Parametry!B33/100*F134+Parametry!B33/100*F135+Parametry!B33/100*F140+Parametry!B33/100*F141+Parametry!B33/100*F142+Parametry!B33/100*F143+Parametry!B33/100*F144+Parametry!B33/100*F145+Parametry!B33/100*F147+Parametry!B33/100*F149+Parametry!B33/100*F150+Parametry!B33/100*F151+Parametry!B33/100*F153+Parametry!B33/100*F154</f>
        <v>0</v>
      </c>
    </row>
    <row r="5" spans="1:13">
      <c r="A5" s="26" t="s">
        <v>15</v>
      </c>
      <c r="B5" s="26" t="s">
        <v>62</v>
      </c>
      <c r="C5" s="26" t="s">
        <v>15</v>
      </c>
      <c r="D5" s="27"/>
      <c r="E5" s="27"/>
      <c r="F5" s="27"/>
      <c r="G5" s="27"/>
      <c r="H5" s="27"/>
      <c r="I5" s="27"/>
      <c r="J5" s="27"/>
      <c r="K5" s="18"/>
      <c r="L5" s="18"/>
      <c r="M5" s="19">
        <f>M4+Parametry!B33/100*F156+Parametry!B33/100*F158+Parametry!B33/100*F159+Parametry!B33/100*F160+Parametry!B33/100*F161+Parametry!B33/100*F162+Parametry!B33/100*F163+Parametry!B33/100*F164+Parametry!B33/100*F165+Parametry!B33/100*F167+Parametry!B33/100*F168+Parametry!B33/100*F170+Parametry!B33/100*F171+Parametry!B33/100*F172+Parametry!B33/100*F174+Parametry!B33/100*F175+Parametry!B33/100*F177+Parametry!B33/100*F179+Parametry!B33/100*F181+Parametry!B33/100*F182+Parametry!B33/100*F184+Parametry!B33/100*F185</f>
        <v>0</v>
      </c>
    </row>
    <row r="6" spans="1:13" ht="24.75">
      <c r="A6" s="22" t="s">
        <v>63</v>
      </c>
      <c r="B6" s="22" t="s">
        <v>64</v>
      </c>
      <c r="C6" s="22" t="s">
        <v>65</v>
      </c>
      <c r="D6" s="23">
        <v>2</v>
      </c>
      <c r="E6" s="23">
        <v>0</v>
      </c>
      <c r="F6" s="23">
        <f>D6*E6</f>
        <v>0</v>
      </c>
      <c r="G6" s="23">
        <v>0</v>
      </c>
      <c r="H6" s="23">
        <f>D6*G6</f>
        <v>0</v>
      </c>
      <c r="I6" s="23">
        <f t="shared" ref="I6:J10" si="0">E6+G6</f>
        <v>0</v>
      </c>
      <c r="J6" s="23">
        <f t="shared" si="0"/>
        <v>0</v>
      </c>
      <c r="K6" s="18"/>
      <c r="L6" s="18"/>
      <c r="M6" s="19">
        <f>M5+Parametry!B33/100*F187+Parametry!B33/100*F189+Parametry!B33/100*F190+Parametry!B33/100*F191+Parametry!B33/100*F192+Parametry!B33/100*F195+Parametry!B33/100*F196+Parametry!B33/100*F202+Parametry!B33/100*F203+Parametry!B33/100*F204+Parametry!B33/100*F205+Parametry!B33/100*F206+Parametry!B33/100*F211+Parametry!B33/100*F212+Parametry!B33/100*F213+Parametry!B33/100*F214+Parametry!B33/100*F216+Parametry!B33/100*F217+Parametry!B33/100*F219+Parametry!B33/100*F221+Parametry!B33/100*F222+Parametry!B33/100*F223</f>
        <v>0</v>
      </c>
    </row>
    <row r="7" spans="1:13" ht="24.75">
      <c r="A7" s="22" t="s">
        <v>66</v>
      </c>
      <c r="B7" s="22" t="s">
        <v>67</v>
      </c>
      <c r="C7" s="22" t="s">
        <v>65</v>
      </c>
      <c r="D7" s="23">
        <v>2</v>
      </c>
      <c r="E7" s="23">
        <v>0</v>
      </c>
      <c r="F7" s="23">
        <f>D7*E7</f>
        <v>0</v>
      </c>
      <c r="G7" s="23">
        <v>0</v>
      </c>
      <c r="H7" s="23">
        <f>D7*G7</f>
        <v>0</v>
      </c>
      <c r="I7" s="23">
        <f t="shared" si="0"/>
        <v>0</v>
      </c>
      <c r="J7" s="23">
        <f t="shared" si="0"/>
        <v>0</v>
      </c>
      <c r="K7" s="18"/>
      <c r="L7" s="18"/>
      <c r="M7" s="19">
        <f>M6+Parametry!B33/100*F228+Parametry!B33/100*F229+Parametry!B33/100*F230+Parametry!B33/100*F231+Parametry!B33/100*F233+Parametry!B33/100*F235+Parametry!B33/100*F236+Parametry!B33/100*F237+Parametry!B33/100*F239+Parametry!B33/100*F240+Parametry!B33/100*F242+Parametry!B33/100*F244+Parametry!B33/100*F245+Parametry!B33/100*F246+Parametry!B33/100*F247+Parametry!B33/100*F248+Parametry!B33/100*F249+Parametry!B33/100*F250+Parametry!B33/100*F251+Parametry!B33/100*F253+Parametry!B33/100*F254+Parametry!B33/100*F256</f>
        <v>0</v>
      </c>
    </row>
    <row r="8" spans="1:13" ht="24.75">
      <c r="A8" s="22" t="s">
        <v>68</v>
      </c>
      <c r="B8" s="22" t="s">
        <v>69</v>
      </c>
      <c r="C8" s="22" t="s">
        <v>65</v>
      </c>
      <c r="D8" s="23">
        <v>4</v>
      </c>
      <c r="E8" s="23">
        <v>0</v>
      </c>
      <c r="F8" s="23">
        <f>D8*E8</f>
        <v>0</v>
      </c>
      <c r="G8" s="23">
        <v>0</v>
      </c>
      <c r="H8" s="23">
        <f>D8*G8</f>
        <v>0</v>
      </c>
      <c r="I8" s="23">
        <f t="shared" si="0"/>
        <v>0</v>
      </c>
      <c r="J8" s="23">
        <f t="shared" si="0"/>
        <v>0</v>
      </c>
      <c r="K8" s="18"/>
      <c r="L8" s="18"/>
      <c r="M8" s="19">
        <f>M7+Parametry!B33/100*F257+Parametry!B33/100*F258+Parametry!B33/100*F260+Parametry!B33/100*F261+Parametry!B33/100*F263+Parametry!B33/100*F265+Parametry!B33/100*F267+Parametry!B33/100*F268+Parametry!B33/100*F270+Parametry!B33/100*F271+Parametry!B33/100*F273+Parametry!B33/100*F275+Parametry!B33/100*F276+Parametry!B33/100*F277+Parametry!B33/100*F278+Parametry!B33/100*F281+Parametry!B33/100*F282+Parametry!B33/100*F290+Parametry!B33/100*F293+Parametry!B33/100*F295+Parametry!B33/100*F297+Parametry!B33/100*F299</f>
        <v>0</v>
      </c>
    </row>
    <row r="9" spans="1:13" ht="24.75">
      <c r="A9" s="22" t="s">
        <v>70</v>
      </c>
      <c r="B9" s="22" t="s">
        <v>71</v>
      </c>
      <c r="C9" s="22" t="s">
        <v>65</v>
      </c>
      <c r="D9" s="23">
        <v>2</v>
      </c>
      <c r="E9" s="23">
        <v>0</v>
      </c>
      <c r="F9" s="23">
        <f>D9*E9</f>
        <v>0</v>
      </c>
      <c r="G9" s="23">
        <v>0</v>
      </c>
      <c r="H9" s="23">
        <f>D9*G9</f>
        <v>0</v>
      </c>
      <c r="I9" s="23">
        <f t="shared" si="0"/>
        <v>0</v>
      </c>
      <c r="J9" s="23">
        <f t="shared" si="0"/>
        <v>0</v>
      </c>
      <c r="K9" s="18"/>
      <c r="L9" s="18"/>
    </row>
    <row r="10" spans="1:13" ht="24.75">
      <c r="A10" s="22" t="s">
        <v>72</v>
      </c>
      <c r="B10" s="22" t="s">
        <v>73</v>
      </c>
      <c r="C10" s="22" t="s">
        <v>65</v>
      </c>
      <c r="D10" s="23">
        <v>4</v>
      </c>
      <c r="E10" s="23">
        <v>0</v>
      </c>
      <c r="F10" s="23">
        <f>D10*E10</f>
        <v>0</v>
      </c>
      <c r="G10" s="23">
        <v>0</v>
      </c>
      <c r="H10" s="23">
        <f>D10*G10</f>
        <v>0</v>
      </c>
      <c r="I10" s="23">
        <f t="shared" si="0"/>
        <v>0</v>
      </c>
      <c r="J10" s="23">
        <f t="shared" si="0"/>
        <v>0</v>
      </c>
      <c r="K10" s="18"/>
      <c r="L10" s="18"/>
    </row>
    <row r="11" spans="1:13">
      <c r="A11" s="28" t="s">
        <v>15</v>
      </c>
      <c r="B11" s="28" t="s">
        <v>74</v>
      </c>
      <c r="C11" s="28" t="s">
        <v>15</v>
      </c>
      <c r="D11" s="29"/>
      <c r="E11" s="29"/>
      <c r="F11" s="29"/>
      <c r="G11" s="29"/>
      <c r="H11" s="29"/>
      <c r="I11" s="29"/>
      <c r="J11" s="29"/>
      <c r="K11" s="18"/>
      <c r="L11" s="18"/>
    </row>
    <row r="12" spans="1:13">
      <c r="A12" s="22" t="s">
        <v>75</v>
      </c>
      <c r="B12" s="22" t="s">
        <v>76</v>
      </c>
      <c r="C12" s="22" t="s">
        <v>77</v>
      </c>
      <c r="D12" s="23">
        <v>1</v>
      </c>
      <c r="E12" s="23">
        <v>0</v>
      </c>
      <c r="F12" s="23">
        <f>D12*E12</f>
        <v>0</v>
      </c>
      <c r="G12" s="23">
        <v>0</v>
      </c>
      <c r="H12" s="23">
        <v>0</v>
      </c>
      <c r="I12" s="23">
        <f>E12+G12</f>
        <v>0</v>
      </c>
      <c r="J12" s="23">
        <f>F12+H12</f>
        <v>0</v>
      </c>
      <c r="K12" s="18"/>
      <c r="L12" s="18"/>
    </row>
    <row r="13" spans="1:13">
      <c r="A13" s="26" t="s">
        <v>15</v>
      </c>
      <c r="B13" s="26" t="s">
        <v>78</v>
      </c>
      <c r="C13" s="26" t="s">
        <v>15</v>
      </c>
      <c r="D13" s="27"/>
      <c r="E13" s="27"/>
      <c r="F13" s="27">
        <f>SUM(F6:F12)</f>
        <v>0</v>
      </c>
      <c r="G13" s="27"/>
      <c r="H13" s="27">
        <f>SUM(H6:H12)</f>
        <v>0</v>
      </c>
      <c r="I13" s="27"/>
      <c r="J13" s="27">
        <f>SUM(J6:J12)</f>
        <v>0</v>
      </c>
      <c r="K13" s="18"/>
      <c r="L13" s="18"/>
    </row>
    <row r="14" spans="1:13">
      <c r="A14" s="22" t="s">
        <v>15</v>
      </c>
      <c r="B14" s="22" t="s">
        <v>15</v>
      </c>
      <c r="C14" s="22" t="s">
        <v>15</v>
      </c>
      <c r="D14" s="23"/>
      <c r="E14" s="23"/>
      <c r="F14" s="23"/>
      <c r="G14" s="23"/>
      <c r="H14" s="23"/>
      <c r="I14" s="23">
        <f>E14+G14</f>
        <v>0</v>
      </c>
      <c r="J14" s="23">
        <f>F14+H14</f>
        <v>0</v>
      </c>
      <c r="K14" s="18"/>
      <c r="L14" s="18"/>
    </row>
    <row r="15" spans="1:13">
      <c r="A15" s="26" t="s">
        <v>15</v>
      </c>
      <c r="B15" s="26" t="s">
        <v>79</v>
      </c>
      <c r="C15" s="26" t="s">
        <v>15</v>
      </c>
      <c r="D15" s="27"/>
      <c r="E15" s="27"/>
      <c r="F15" s="27"/>
      <c r="G15" s="27"/>
      <c r="H15" s="27"/>
      <c r="I15" s="27"/>
      <c r="J15" s="27"/>
      <c r="K15" s="18"/>
      <c r="L15" s="18"/>
    </row>
    <row r="16" spans="1:13">
      <c r="A16" s="28" t="s">
        <v>15</v>
      </c>
      <c r="B16" s="28" t="s">
        <v>80</v>
      </c>
      <c r="C16" s="28" t="s">
        <v>15</v>
      </c>
      <c r="D16" s="29"/>
      <c r="E16" s="29"/>
      <c r="F16" s="29"/>
      <c r="G16" s="29"/>
      <c r="H16" s="29"/>
      <c r="I16" s="29"/>
      <c r="J16" s="29"/>
      <c r="K16" s="18"/>
      <c r="L16" s="18"/>
    </row>
    <row r="17" spans="1:12">
      <c r="A17" s="22" t="s">
        <v>15</v>
      </c>
      <c r="B17" s="22" t="s">
        <v>81</v>
      </c>
      <c r="C17" s="22" t="s">
        <v>77</v>
      </c>
      <c r="D17" s="23">
        <v>3</v>
      </c>
      <c r="E17" s="23">
        <v>0</v>
      </c>
      <c r="F17" s="23">
        <f>D17*E17</f>
        <v>0</v>
      </c>
      <c r="G17" s="23">
        <v>0</v>
      </c>
      <c r="H17" s="23">
        <f>D17*G17</f>
        <v>0</v>
      </c>
      <c r="I17" s="23">
        <f t="shared" ref="I17:J19" si="1">E17+G17</f>
        <v>0</v>
      </c>
      <c r="J17" s="23">
        <f t="shared" si="1"/>
        <v>0</v>
      </c>
      <c r="K17" s="18"/>
      <c r="L17" s="18"/>
    </row>
    <row r="18" spans="1:12">
      <c r="A18" s="22" t="s">
        <v>15</v>
      </c>
      <c r="B18" s="22" t="s">
        <v>82</v>
      </c>
      <c r="C18" s="22" t="s">
        <v>77</v>
      </c>
      <c r="D18" s="23">
        <v>7</v>
      </c>
      <c r="E18" s="23">
        <v>0</v>
      </c>
      <c r="F18" s="23">
        <f>D18*E18</f>
        <v>0</v>
      </c>
      <c r="G18" s="23">
        <v>0</v>
      </c>
      <c r="H18" s="23">
        <f>D18*G18</f>
        <v>0</v>
      </c>
      <c r="I18" s="23">
        <f t="shared" si="1"/>
        <v>0</v>
      </c>
      <c r="J18" s="23">
        <f t="shared" si="1"/>
        <v>0</v>
      </c>
      <c r="K18" s="18"/>
      <c r="L18" s="18"/>
    </row>
    <row r="19" spans="1:12">
      <c r="A19" s="22" t="s">
        <v>15</v>
      </c>
      <c r="B19" s="22" t="s">
        <v>83</v>
      </c>
      <c r="C19" s="22" t="s">
        <v>77</v>
      </c>
      <c r="D19" s="23">
        <v>1</v>
      </c>
      <c r="E19" s="23">
        <v>0</v>
      </c>
      <c r="F19" s="23">
        <f>D19*E19</f>
        <v>0</v>
      </c>
      <c r="G19" s="23">
        <v>0</v>
      </c>
      <c r="H19" s="23">
        <f>D19*G19</f>
        <v>0</v>
      </c>
      <c r="I19" s="23">
        <f t="shared" si="1"/>
        <v>0</v>
      </c>
      <c r="J19" s="23">
        <f t="shared" si="1"/>
        <v>0</v>
      </c>
      <c r="K19" s="18"/>
      <c r="L19" s="18"/>
    </row>
    <row r="20" spans="1:12">
      <c r="A20" s="28" t="s">
        <v>15</v>
      </c>
      <c r="B20" s="28" t="s">
        <v>84</v>
      </c>
      <c r="C20" s="28" t="s">
        <v>15</v>
      </c>
      <c r="D20" s="29"/>
      <c r="E20" s="29"/>
      <c r="F20" s="29"/>
      <c r="G20" s="29"/>
      <c r="H20" s="29"/>
      <c r="I20" s="29"/>
      <c r="J20" s="29"/>
      <c r="K20" s="18"/>
      <c r="L20" s="18"/>
    </row>
    <row r="21" spans="1:12">
      <c r="A21" s="22" t="s">
        <v>15</v>
      </c>
      <c r="B21" s="22" t="s">
        <v>85</v>
      </c>
      <c r="C21" s="22" t="s">
        <v>86</v>
      </c>
      <c r="D21" s="23">
        <v>35</v>
      </c>
      <c r="E21" s="23">
        <v>0</v>
      </c>
      <c r="F21" s="23">
        <f>D21*E21</f>
        <v>0</v>
      </c>
      <c r="G21" s="23">
        <v>0</v>
      </c>
      <c r="H21" s="23">
        <f>D21*G21</f>
        <v>0</v>
      </c>
      <c r="I21" s="23">
        <f>E21+G21</f>
        <v>0</v>
      </c>
      <c r="J21" s="23">
        <f>F21+H21</f>
        <v>0</v>
      </c>
      <c r="K21" s="18"/>
      <c r="L21" s="18"/>
    </row>
    <row r="22" spans="1:12">
      <c r="A22" s="22" t="s">
        <v>15</v>
      </c>
      <c r="B22" s="22" t="s">
        <v>87</v>
      </c>
      <c r="C22" s="22" t="s">
        <v>86</v>
      </c>
      <c r="D22" s="23">
        <v>20</v>
      </c>
      <c r="E22" s="23">
        <v>0</v>
      </c>
      <c r="F22" s="23">
        <f>D22*E22</f>
        <v>0</v>
      </c>
      <c r="G22" s="23">
        <v>0</v>
      </c>
      <c r="H22" s="23">
        <f>D22*G22</f>
        <v>0</v>
      </c>
      <c r="I22" s="23">
        <f>E22+G22</f>
        <v>0</v>
      </c>
      <c r="J22" s="23">
        <f>F22+H22</f>
        <v>0</v>
      </c>
      <c r="K22" s="18"/>
      <c r="L22" s="18"/>
    </row>
    <row r="23" spans="1:12">
      <c r="A23" s="28" t="s">
        <v>15</v>
      </c>
      <c r="B23" s="28" t="s">
        <v>88</v>
      </c>
      <c r="C23" s="28" t="s">
        <v>15</v>
      </c>
      <c r="D23" s="29"/>
      <c r="E23" s="29"/>
      <c r="F23" s="29"/>
      <c r="G23" s="29"/>
      <c r="H23" s="29"/>
      <c r="I23" s="29"/>
      <c r="J23" s="29"/>
      <c r="K23" s="18"/>
      <c r="L23" s="18"/>
    </row>
    <row r="24" spans="1:12">
      <c r="A24" s="22" t="s">
        <v>15</v>
      </c>
      <c r="B24" s="22" t="s">
        <v>89</v>
      </c>
      <c r="C24" s="22" t="s">
        <v>77</v>
      </c>
      <c r="D24" s="23">
        <v>30</v>
      </c>
      <c r="E24" s="23">
        <v>0</v>
      </c>
      <c r="F24" s="23">
        <f>D24*E24</f>
        <v>0</v>
      </c>
      <c r="G24" s="23">
        <v>0</v>
      </c>
      <c r="H24" s="23">
        <f>D24*G24</f>
        <v>0</v>
      </c>
      <c r="I24" s="23">
        <f>E24+G24</f>
        <v>0</v>
      </c>
      <c r="J24" s="23">
        <f>F24+H24</f>
        <v>0</v>
      </c>
      <c r="K24" s="18"/>
      <c r="L24" s="18"/>
    </row>
    <row r="25" spans="1:12">
      <c r="A25" s="28" t="s">
        <v>15</v>
      </c>
      <c r="B25" s="28" t="s">
        <v>90</v>
      </c>
      <c r="C25" s="28" t="s">
        <v>15</v>
      </c>
      <c r="D25" s="29"/>
      <c r="E25" s="29"/>
      <c r="F25" s="29"/>
      <c r="G25" s="29"/>
      <c r="H25" s="29"/>
      <c r="I25" s="29"/>
      <c r="J25" s="29"/>
      <c r="K25" s="18"/>
      <c r="L25" s="18"/>
    </row>
    <row r="26" spans="1:12">
      <c r="A26" s="22" t="s">
        <v>15</v>
      </c>
      <c r="B26" s="22" t="s">
        <v>91</v>
      </c>
      <c r="C26" s="22" t="s">
        <v>92</v>
      </c>
      <c r="D26" s="23">
        <v>1</v>
      </c>
      <c r="E26" s="23">
        <v>0</v>
      </c>
      <c r="F26" s="23">
        <f>D26*E26</f>
        <v>0</v>
      </c>
      <c r="G26" s="23">
        <v>0</v>
      </c>
      <c r="H26" s="23">
        <f>D26*G26</f>
        <v>0</v>
      </c>
      <c r="I26" s="23">
        <f t="shared" ref="I26:J28" si="2">E26+G26</f>
        <v>0</v>
      </c>
      <c r="J26" s="23">
        <f t="shared" si="2"/>
        <v>0</v>
      </c>
      <c r="K26" s="18"/>
      <c r="L26" s="18"/>
    </row>
    <row r="27" spans="1:12">
      <c r="A27" s="22" t="s">
        <v>15</v>
      </c>
      <c r="B27" s="22" t="s">
        <v>93</v>
      </c>
      <c r="C27" s="22" t="s">
        <v>94</v>
      </c>
      <c r="D27" s="23">
        <v>8</v>
      </c>
      <c r="E27" s="23">
        <v>0</v>
      </c>
      <c r="F27" s="23">
        <f>D27*E27</f>
        <v>0</v>
      </c>
      <c r="G27" s="23">
        <v>0</v>
      </c>
      <c r="H27" s="23">
        <f>D27*G27</f>
        <v>0</v>
      </c>
      <c r="I27" s="23">
        <f t="shared" si="2"/>
        <v>0</v>
      </c>
      <c r="J27" s="23">
        <f t="shared" si="2"/>
        <v>0</v>
      </c>
      <c r="K27" s="18"/>
      <c r="L27" s="18"/>
    </row>
    <row r="28" spans="1:12">
      <c r="A28" s="22" t="s">
        <v>15</v>
      </c>
      <c r="B28" s="22" t="s">
        <v>95</v>
      </c>
      <c r="C28" s="22" t="s">
        <v>94</v>
      </c>
      <c r="D28" s="23">
        <v>5</v>
      </c>
      <c r="E28" s="23">
        <v>0</v>
      </c>
      <c r="F28" s="23">
        <f>D28*E28</f>
        <v>0</v>
      </c>
      <c r="G28" s="23">
        <v>0</v>
      </c>
      <c r="H28" s="23">
        <f>D28*G28</f>
        <v>0</v>
      </c>
      <c r="I28" s="23">
        <f t="shared" si="2"/>
        <v>0</v>
      </c>
      <c r="J28" s="23">
        <f t="shared" si="2"/>
        <v>0</v>
      </c>
      <c r="K28" s="18"/>
      <c r="L28" s="18"/>
    </row>
    <row r="29" spans="1:12">
      <c r="A29" s="26" t="s">
        <v>15</v>
      </c>
      <c r="B29" s="26" t="s">
        <v>96</v>
      </c>
      <c r="C29" s="26" t="s">
        <v>15</v>
      </c>
      <c r="D29" s="27"/>
      <c r="E29" s="27"/>
      <c r="F29" s="27">
        <f>SUM(F16:F28)</f>
        <v>0</v>
      </c>
      <c r="G29" s="27"/>
      <c r="H29" s="27">
        <f>SUM(H16:H28)</f>
        <v>0</v>
      </c>
      <c r="I29" s="27"/>
      <c r="J29" s="27">
        <f>SUM(J16:J28)</f>
        <v>0</v>
      </c>
      <c r="K29" s="18"/>
      <c r="L29" s="18"/>
    </row>
    <row r="30" spans="1:12">
      <c r="A30" s="22" t="s">
        <v>15</v>
      </c>
      <c r="B30" s="22" t="s">
        <v>15</v>
      </c>
      <c r="C30" s="22" t="s">
        <v>15</v>
      </c>
      <c r="D30" s="23"/>
      <c r="E30" s="23"/>
      <c r="F30" s="23"/>
      <c r="G30" s="23"/>
      <c r="H30" s="23"/>
      <c r="I30" s="23">
        <f>E30+G30</f>
        <v>0</v>
      </c>
      <c r="J30" s="23">
        <f>F30+H30</f>
        <v>0</v>
      </c>
      <c r="K30" s="18"/>
      <c r="L30" s="18"/>
    </row>
    <row r="31" spans="1:12">
      <c r="A31" s="26" t="s">
        <v>15</v>
      </c>
      <c r="B31" s="26" t="s">
        <v>97</v>
      </c>
      <c r="C31" s="26" t="s">
        <v>15</v>
      </c>
      <c r="D31" s="27"/>
      <c r="E31" s="27"/>
      <c r="F31" s="27"/>
      <c r="G31" s="27"/>
      <c r="H31" s="27"/>
      <c r="I31" s="27"/>
      <c r="J31" s="27"/>
      <c r="K31" s="18"/>
      <c r="L31" s="18"/>
    </row>
    <row r="32" spans="1:12">
      <c r="A32" s="28" t="s">
        <v>15</v>
      </c>
      <c r="B32" s="28" t="s">
        <v>90</v>
      </c>
      <c r="C32" s="28" t="s">
        <v>15</v>
      </c>
      <c r="D32" s="29"/>
      <c r="E32" s="29"/>
      <c r="F32" s="29"/>
      <c r="G32" s="29"/>
      <c r="H32" s="29"/>
      <c r="I32" s="29"/>
      <c r="J32" s="29"/>
      <c r="K32" s="18"/>
      <c r="L32" s="18"/>
    </row>
    <row r="33" spans="1:12">
      <c r="A33" s="22" t="s">
        <v>15</v>
      </c>
      <c r="B33" s="22" t="s">
        <v>91</v>
      </c>
      <c r="C33" s="22" t="s">
        <v>92</v>
      </c>
      <c r="D33" s="23">
        <v>1</v>
      </c>
      <c r="E33" s="23">
        <v>0</v>
      </c>
      <c r="F33" s="23">
        <v>0</v>
      </c>
      <c r="G33" s="23">
        <v>0</v>
      </c>
      <c r="H33" s="23">
        <v>0</v>
      </c>
      <c r="I33" s="23">
        <f>E33+G33</f>
        <v>0</v>
      </c>
      <c r="J33" s="23">
        <f>F33+H33</f>
        <v>0</v>
      </c>
      <c r="K33" s="18"/>
      <c r="L33" s="18"/>
    </row>
    <row r="34" spans="1:12">
      <c r="A34" s="22" t="s">
        <v>15</v>
      </c>
      <c r="B34" s="22" t="s">
        <v>95</v>
      </c>
      <c r="C34" s="22" t="s">
        <v>94</v>
      </c>
      <c r="D34" s="23">
        <v>3</v>
      </c>
      <c r="E34" s="23">
        <v>0</v>
      </c>
      <c r="F34" s="23">
        <f>D34*E34</f>
        <v>0</v>
      </c>
      <c r="G34" s="23">
        <v>0</v>
      </c>
      <c r="H34" s="23">
        <v>0</v>
      </c>
      <c r="I34" s="23">
        <v>0</v>
      </c>
      <c r="J34" s="23">
        <f>F34+H34</f>
        <v>0</v>
      </c>
      <c r="K34" s="18"/>
      <c r="L34" s="18"/>
    </row>
    <row r="35" spans="1:12">
      <c r="A35" s="26" t="s">
        <v>15</v>
      </c>
      <c r="B35" s="26" t="s">
        <v>98</v>
      </c>
      <c r="C35" s="26" t="s">
        <v>15</v>
      </c>
      <c r="D35" s="27"/>
      <c r="E35" s="27"/>
      <c r="F35" s="27">
        <f>SUM(F32:F34)</f>
        <v>0</v>
      </c>
      <c r="G35" s="27"/>
      <c r="H35" s="27">
        <f>SUM(H32:H34)</f>
        <v>0</v>
      </c>
      <c r="I35" s="27"/>
      <c r="J35" s="27">
        <f>SUM(J32:J34)</f>
        <v>0</v>
      </c>
      <c r="K35" s="18"/>
      <c r="L35" s="18"/>
    </row>
    <row r="36" spans="1:12">
      <c r="A36" s="22" t="s">
        <v>15</v>
      </c>
      <c r="B36" s="22" t="s">
        <v>15</v>
      </c>
      <c r="C36" s="22" t="s">
        <v>15</v>
      </c>
      <c r="D36" s="23"/>
      <c r="E36" s="23"/>
      <c r="F36" s="23"/>
      <c r="G36" s="23"/>
      <c r="H36" s="23"/>
      <c r="I36" s="23">
        <f>E36+G36</f>
        <v>0</v>
      </c>
      <c r="J36" s="23">
        <f>F36+H36</f>
        <v>0</v>
      </c>
      <c r="K36" s="18"/>
      <c r="L36" s="18"/>
    </row>
    <row r="37" spans="1:12">
      <c r="A37" s="26" t="s">
        <v>15</v>
      </c>
      <c r="B37" s="26" t="s">
        <v>99</v>
      </c>
      <c r="C37" s="26" t="s">
        <v>15</v>
      </c>
      <c r="D37" s="27"/>
      <c r="E37" s="27"/>
      <c r="F37" s="27"/>
      <c r="G37" s="27"/>
      <c r="H37" s="27"/>
      <c r="I37" s="27"/>
      <c r="J37" s="27"/>
      <c r="K37" s="18"/>
      <c r="L37" s="18"/>
    </row>
    <row r="38" spans="1:12">
      <c r="A38" s="28" t="s">
        <v>15</v>
      </c>
      <c r="B38" s="28" t="s">
        <v>100</v>
      </c>
      <c r="C38" s="28" t="s">
        <v>15</v>
      </c>
      <c r="D38" s="29"/>
      <c r="E38" s="29"/>
      <c r="F38" s="29"/>
      <c r="G38" s="29"/>
      <c r="H38" s="29"/>
      <c r="I38" s="29"/>
      <c r="J38" s="29"/>
      <c r="K38" s="18"/>
      <c r="L38" s="18"/>
    </row>
    <row r="39" spans="1:12">
      <c r="A39" s="22" t="s">
        <v>15</v>
      </c>
      <c r="B39" s="22" t="s">
        <v>101</v>
      </c>
      <c r="C39" s="22" t="s">
        <v>77</v>
      </c>
      <c r="D39" s="23">
        <v>5</v>
      </c>
      <c r="E39" s="23">
        <v>0</v>
      </c>
      <c r="F39" s="23">
        <f>D39*E39</f>
        <v>0</v>
      </c>
      <c r="G39" s="23">
        <v>0</v>
      </c>
      <c r="H39" s="23">
        <f>D39*G39</f>
        <v>0</v>
      </c>
      <c r="I39" s="23">
        <f>E39+G39</f>
        <v>0</v>
      </c>
      <c r="J39" s="23">
        <f>F39+H39</f>
        <v>0</v>
      </c>
      <c r="K39" s="18"/>
      <c r="L39" s="18"/>
    </row>
    <row r="40" spans="1:12">
      <c r="A40" s="28" t="s">
        <v>15</v>
      </c>
      <c r="B40" s="28" t="s">
        <v>102</v>
      </c>
      <c r="C40" s="28" t="s">
        <v>15</v>
      </c>
      <c r="D40" s="29"/>
      <c r="E40" s="29"/>
      <c r="F40" s="29"/>
      <c r="G40" s="29"/>
      <c r="H40" s="29"/>
      <c r="I40" s="29"/>
      <c r="J40" s="29"/>
      <c r="K40" s="18"/>
      <c r="L40" s="18"/>
    </row>
    <row r="41" spans="1:12" ht="24.75">
      <c r="A41" s="22" t="s">
        <v>15</v>
      </c>
      <c r="B41" s="22" t="s">
        <v>103</v>
      </c>
      <c r="C41" s="22" t="s">
        <v>77</v>
      </c>
      <c r="D41" s="23">
        <v>3</v>
      </c>
      <c r="E41" s="23">
        <v>0</v>
      </c>
      <c r="F41" s="23">
        <f>D41*E41</f>
        <v>0</v>
      </c>
      <c r="G41" s="23">
        <v>0</v>
      </c>
      <c r="H41" s="23">
        <f>D41*G41</f>
        <v>0</v>
      </c>
      <c r="I41" s="23">
        <f>E41+G41</f>
        <v>0</v>
      </c>
      <c r="J41" s="23">
        <f>F41+H41</f>
        <v>0</v>
      </c>
      <c r="K41" s="18"/>
      <c r="L41" s="18"/>
    </row>
    <row r="42" spans="1:12" ht="24.75">
      <c r="A42" s="22" t="s">
        <v>15</v>
      </c>
      <c r="B42" s="22" t="s">
        <v>104</v>
      </c>
      <c r="C42" s="22" t="s">
        <v>77</v>
      </c>
      <c r="D42" s="23">
        <v>1</v>
      </c>
      <c r="E42" s="23">
        <v>0</v>
      </c>
      <c r="F42" s="23">
        <f>D42*E42</f>
        <v>0</v>
      </c>
      <c r="G42" s="23">
        <v>0</v>
      </c>
      <c r="H42" s="23">
        <f>D42*G42</f>
        <v>0</v>
      </c>
      <c r="I42" s="23">
        <f>E42+G42</f>
        <v>0</v>
      </c>
      <c r="J42" s="23">
        <f>F42+H42</f>
        <v>0</v>
      </c>
      <c r="K42" s="18"/>
      <c r="L42" s="18"/>
    </row>
    <row r="43" spans="1:12">
      <c r="A43" s="28" t="s">
        <v>15</v>
      </c>
      <c r="B43" s="28" t="s">
        <v>105</v>
      </c>
      <c r="C43" s="28" t="s">
        <v>15</v>
      </c>
      <c r="D43" s="29"/>
      <c r="E43" s="29"/>
      <c r="F43" s="29"/>
      <c r="G43" s="29"/>
      <c r="H43" s="29"/>
      <c r="I43" s="29"/>
      <c r="J43" s="29"/>
      <c r="K43" s="18"/>
      <c r="L43" s="18"/>
    </row>
    <row r="44" spans="1:12">
      <c r="A44" s="22" t="s">
        <v>15</v>
      </c>
      <c r="B44" s="22" t="s">
        <v>106</v>
      </c>
      <c r="C44" s="22" t="s">
        <v>77</v>
      </c>
      <c r="D44" s="23">
        <v>1</v>
      </c>
      <c r="E44" s="23">
        <v>0</v>
      </c>
      <c r="F44" s="23">
        <f>D44*E44</f>
        <v>0</v>
      </c>
      <c r="G44" s="23">
        <v>0</v>
      </c>
      <c r="H44" s="23">
        <f>D44*G44</f>
        <v>0</v>
      </c>
      <c r="I44" s="23">
        <f>E44+G44</f>
        <v>0</v>
      </c>
      <c r="J44" s="23">
        <f>F44+H44</f>
        <v>0</v>
      </c>
      <c r="K44" s="18"/>
      <c r="L44" s="18"/>
    </row>
    <row r="45" spans="1:12">
      <c r="A45" s="22" t="s">
        <v>15</v>
      </c>
      <c r="B45" s="22" t="s">
        <v>107</v>
      </c>
      <c r="C45" s="22" t="s">
        <v>77</v>
      </c>
      <c r="D45" s="23">
        <v>3</v>
      </c>
      <c r="E45" s="23">
        <v>0</v>
      </c>
      <c r="F45" s="23">
        <f>D45*E45</f>
        <v>0</v>
      </c>
      <c r="G45" s="23">
        <v>0</v>
      </c>
      <c r="H45" s="23">
        <f>D45*G45</f>
        <v>0</v>
      </c>
      <c r="I45" s="23">
        <f>E45+G45</f>
        <v>0</v>
      </c>
      <c r="J45" s="23">
        <f>F45+H45</f>
        <v>0</v>
      </c>
      <c r="K45" s="18"/>
      <c r="L45" s="18"/>
    </row>
    <row r="46" spans="1:12">
      <c r="A46" s="28" t="s">
        <v>15</v>
      </c>
      <c r="B46" s="28" t="s">
        <v>108</v>
      </c>
      <c r="C46" s="28" t="s">
        <v>15</v>
      </c>
      <c r="D46" s="29"/>
      <c r="E46" s="29"/>
      <c r="F46" s="29"/>
      <c r="G46" s="29"/>
      <c r="H46" s="29"/>
      <c r="I46" s="29"/>
      <c r="J46" s="29"/>
      <c r="K46" s="18"/>
      <c r="L46" s="18"/>
    </row>
    <row r="47" spans="1:12" ht="24.75">
      <c r="A47" s="22" t="s">
        <v>15</v>
      </c>
      <c r="B47" s="22" t="s">
        <v>109</v>
      </c>
      <c r="C47" s="22" t="s">
        <v>77</v>
      </c>
      <c r="D47" s="23">
        <v>4</v>
      </c>
      <c r="E47" s="23">
        <v>0</v>
      </c>
      <c r="F47" s="23">
        <f>D47*E47</f>
        <v>0</v>
      </c>
      <c r="G47" s="23">
        <v>0</v>
      </c>
      <c r="H47" s="23">
        <f>D47*G47</f>
        <v>0</v>
      </c>
      <c r="I47" s="23">
        <f>E47+G47</f>
        <v>0</v>
      </c>
      <c r="J47" s="23">
        <f>F47+H47</f>
        <v>0</v>
      </c>
      <c r="K47" s="18"/>
      <c r="L47" s="18"/>
    </row>
    <row r="48" spans="1:12">
      <c r="A48" s="28" t="s">
        <v>15</v>
      </c>
      <c r="B48" s="28" t="s">
        <v>110</v>
      </c>
      <c r="C48" s="28" t="s">
        <v>15</v>
      </c>
      <c r="D48" s="29"/>
      <c r="E48" s="29"/>
      <c r="F48" s="29"/>
      <c r="G48" s="29"/>
      <c r="H48" s="29"/>
      <c r="I48" s="29"/>
      <c r="J48" s="29"/>
      <c r="K48" s="18"/>
      <c r="L48" s="18"/>
    </row>
    <row r="49" spans="1:12" ht="24.75">
      <c r="A49" s="22" t="s">
        <v>15</v>
      </c>
      <c r="B49" s="22" t="s">
        <v>111</v>
      </c>
      <c r="C49" s="22" t="s">
        <v>77</v>
      </c>
      <c r="D49" s="23">
        <v>3</v>
      </c>
      <c r="E49" s="23">
        <v>0</v>
      </c>
      <c r="F49" s="23">
        <v>0</v>
      </c>
      <c r="G49" s="23">
        <v>0</v>
      </c>
      <c r="H49" s="23">
        <f>D49*G49</f>
        <v>0</v>
      </c>
      <c r="I49" s="23">
        <f>E49+G49</f>
        <v>0</v>
      </c>
      <c r="J49" s="23">
        <f>F49+H49</f>
        <v>0</v>
      </c>
      <c r="K49" s="18"/>
      <c r="L49" s="18"/>
    </row>
    <row r="50" spans="1:12">
      <c r="A50" s="28" t="s">
        <v>15</v>
      </c>
      <c r="B50" s="28" t="s">
        <v>112</v>
      </c>
      <c r="C50" s="28" t="s">
        <v>15</v>
      </c>
      <c r="D50" s="29"/>
      <c r="E50" s="29"/>
      <c r="F50" s="29"/>
      <c r="G50" s="29"/>
      <c r="H50" s="29"/>
      <c r="I50" s="29"/>
      <c r="J50" s="29"/>
      <c r="K50" s="18"/>
      <c r="L50" s="18"/>
    </row>
    <row r="51" spans="1:12">
      <c r="A51" s="22" t="s">
        <v>15</v>
      </c>
      <c r="B51" s="22" t="s">
        <v>113</v>
      </c>
      <c r="C51" s="22" t="s">
        <v>77</v>
      </c>
      <c r="D51" s="23">
        <v>15</v>
      </c>
      <c r="E51" s="23">
        <v>0</v>
      </c>
      <c r="F51" s="23">
        <f t="shared" ref="F51:F57" si="3">D51*E51</f>
        <v>0</v>
      </c>
      <c r="G51" s="23">
        <v>0</v>
      </c>
      <c r="H51" s="23">
        <f t="shared" ref="H51:H57" si="4">D51*G51</f>
        <v>0</v>
      </c>
      <c r="I51" s="23">
        <f t="shared" ref="I51:I60" si="5">E51+G51</f>
        <v>0</v>
      </c>
      <c r="J51" s="23">
        <f t="shared" ref="J51:J60" si="6">F51+H51</f>
        <v>0</v>
      </c>
      <c r="K51" s="18"/>
      <c r="L51" s="18"/>
    </row>
    <row r="52" spans="1:12">
      <c r="A52" s="22" t="s">
        <v>15</v>
      </c>
      <c r="B52" s="22" t="s">
        <v>114</v>
      </c>
      <c r="C52" s="22" t="s">
        <v>77</v>
      </c>
      <c r="D52" s="23">
        <v>3</v>
      </c>
      <c r="E52" s="23">
        <v>0</v>
      </c>
      <c r="F52" s="23">
        <f t="shared" si="3"/>
        <v>0</v>
      </c>
      <c r="G52" s="23">
        <v>0</v>
      </c>
      <c r="H52" s="23">
        <f t="shared" si="4"/>
        <v>0</v>
      </c>
      <c r="I52" s="23">
        <f t="shared" si="5"/>
        <v>0</v>
      </c>
      <c r="J52" s="23">
        <f t="shared" si="6"/>
        <v>0</v>
      </c>
      <c r="K52" s="18"/>
      <c r="L52" s="18"/>
    </row>
    <row r="53" spans="1:12">
      <c r="A53" s="22" t="s">
        <v>15</v>
      </c>
      <c r="B53" s="22" t="s">
        <v>115</v>
      </c>
      <c r="C53" s="22" t="s">
        <v>77</v>
      </c>
      <c r="D53" s="23">
        <v>8</v>
      </c>
      <c r="E53" s="23">
        <v>0</v>
      </c>
      <c r="F53" s="23">
        <f t="shared" si="3"/>
        <v>0</v>
      </c>
      <c r="G53" s="23">
        <v>0</v>
      </c>
      <c r="H53" s="23">
        <f t="shared" si="4"/>
        <v>0</v>
      </c>
      <c r="I53" s="23">
        <f t="shared" si="5"/>
        <v>0</v>
      </c>
      <c r="J53" s="23">
        <f t="shared" si="6"/>
        <v>0</v>
      </c>
      <c r="K53" s="18"/>
      <c r="L53" s="18"/>
    </row>
    <row r="54" spans="1:12">
      <c r="A54" s="22" t="s">
        <v>15</v>
      </c>
      <c r="B54" s="22" t="s">
        <v>116</v>
      </c>
      <c r="C54" s="22" t="s">
        <v>77</v>
      </c>
      <c r="D54" s="23">
        <v>10</v>
      </c>
      <c r="E54" s="23">
        <v>0</v>
      </c>
      <c r="F54" s="23">
        <f t="shared" si="3"/>
        <v>0</v>
      </c>
      <c r="G54" s="23">
        <v>0</v>
      </c>
      <c r="H54" s="23">
        <f t="shared" si="4"/>
        <v>0</v>
      </c>
      <c r="I54" s="23">
        <f t="shared" si="5"/>
        <v>0</v>
      </c>
      <c r="J54" s="23">
        <f t="shared" si="6"/>
        <v>0</v>
      </c>
      <c r="K54" s="18"/>
      <c r="L54" s="18"/>
    </row>
    <row r="55" spans="1:12">
      <c r="A55" s="22" t="s">
        <v>15</v>
      </c>
      <c r="B55" s="22" t="s">
        <v>117</v>
      </c>
      <c r="C55" s="22" t="s">
        <v>77</v>
      </c>
      <c r="D55" s="23">
        <v>10</v>
      </c>
      <c r="E55" s="23">
        <v>0</v>
      </c>
      <c r="F55" s="23">
        <f t="shared" si="3"/>
        <v>0</v>
      </c>
      <c r="G55" s="23">
        <v>0</v>
      </c>
      <c r="H55" s="23">
        <f t="shared" si="4"/>
        <v>0</v>
      </c>
      <c r="I55" s="23">
        <f t="shared" si="5"/>
        <v>0</v>
      </c>
      <c r="J55" s="23">
        <f t="shared" si="6"/>
        <v>0</v>
      </c>
      <c r="K55" s="18"/>
      <c r="L55" s="18"/>
    </row>
    <row r="56" spans="1:12">
      <c r="A56" s="22" t="s">
        <v>15</v>
      </c>
      <c r="B56" s="22" t="s">
        <v>118</v>
      </c>
      <c r="C56" s="22" t="s">
        <v>77</v>
      </c>
      <c r="D56" s="23">
        <v>10</v>
      </c>
      <c r="E56" s="23">
        <v>0</v>
      </c>
      <c r="F56" s="23">
        <f t="shared" si="3"/>
        <v>0</v>
      </c>
      <c r="G56" s="23">
        <v>0</v>
      </c>
      <c r="H56" s="23">
        <f t="shared" si="4"/>
        <v>0</v>
      </c>
      <c r="I56" s="23">
        <f t="shared" si="5"/>
        <v>0</v>
      </c>
      <c r="J56" s="23">
        <f t="shared" si="6"/>
        <v>0</v>
      </c>
      <c r="K56" s="18"/>
      <c r="L56" s="18"/>
    </row>
    <row r="57" spans="1:12">
      <c r="A57" s="22" t="s">
        <v>15</v>
      </c>
      <c r="B57" s="22" t="s">
        <v>119</v>
      </c>
      <c r="C57" s="22" t="s">
        <v>77</v>
      </c>
      <c r="D57" s="23">
        <v>8</v>
      </c>
      <c r="E57" s="23">
        <v>0</v>
      </c>
      <c r="F57" s="23">
        <f t="shared" si="3"/>
        <v>0</v>
      </c>
      <c r="G57" s="23">
        <v>0</v>
      </c>
      <c r="H57" s="23">
        <f t="shared" si="4"/>
        <v>0</v>
      </c>
      <c r="I57" s="23">
        <f t="shared" si="5"/>
        <v>0</v>
      </c>
      <c r="J57" s="23">
        <f t="shared" si="6"/>
        <v>0</v>
      </c>
      <c r="K57" s="18"/>
      <c r="L57" s="18"/>
    </row>
    <row r="58" spans="1:12">
      <c r="A58" s="22" t="s">
        <v>15</v>
      </c>
      <c r="B58" s="22" t="s">
        <v>15</v>
      </c>
      <c r="C58" s="22" t="s">
        <v>15</v>
      </c>
      <c r="D58" s="23"/>
      <c r="E58" s="23"/>
      <c r="F58" s="23"/>
      <c r="G58" s="23"/>
      <c r="H58" s="23"/>
      <c r="I58" s="23">
        <f t="shared" si="5"/>
        <v>0</v>
      </c>
      <c r="J58" s="23">
        <f t="shared" si="6"/>
        <v>0</v>
      </c>
      <c r="K58" s="18"/>
      <c r="L58" s="18"/>
    </row>
    <row r="59" spans="1:12">
      <c r="A59" s="22" t="s">
        <v>120</v>
      </c>
      <c r="B59" s="22" t="s">
        <v>121</v>
      </c>
      <c r="C59" s="22" t="s">
        <v>86</v>
      </c>
      <c r="D59" s="23">
        <v>15</v>
      </c>
      <c r="E59" s="23">
        <v>0</v>
      </c>
      <c r="F59" s="23">
        <f>D59*E59</f>
        <v>0</v>
      </c>
      <c r="G59" s="23">
        <v>0</v>
      </c>
      <c r="H59" s="23">
        <f>D59*G59</f>
        <v>0</v>
      </c>
      <c r="I59" s="23">
        <f t="shared" si="5"/>
        <v>0</v>
      </c>
      <c r="J59" s="23">
        <f t="shared" si="6"/>
        <v>0</v>
      </c>
      <c r="K59" s="18"/>
      <c r="L59" s="18"/>
    </row>
    <row r="60" spans="1:12">
      <c r="A60" s="22" t="s">
        <v>122</v>
      </c>
      <c r="B60" s="22" t="s">
        <v>123</v>
      </c>
      <c r="C60" s="22" t="s">
        <v>86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f t="shared" si="5"/>
        <v>0</v>
      </c>
      <c r="J60" s="23">
        <f t="shared" si="6"/>
        <v>0</v>
      </c>
      <c r="K60" s="18"/>
      <c r="L60" s="18"/>
    </row>
    <row r="61" spans="1:12">
      <c r="A61" s="28" t="s">
        <v>15</v>
      </c>
      <c r="B61" s="28" t="s">
        <v>124</v>
      </c>
      <c r="C61" s="28" t="s">
        <v>15</v>
      </c>
      <c r="D61" s="29"/>
      <c r="E61" s="29"/>
      <c r="F61" s="29"/>
      <c r="G61" s="29"/>
      <c r="H61" s="29"/>
      <c r="I61" s="29"/>
      <c r="J61" s="29"/>
      <c r="K61" s="18"/>
      <c r="L61" s="18"/>
    </row>
    <row r="62" spans="1:12">
      <c r="A62" s="22" t="s">
        <v>120</v>
      </c>
      <c r="B62" s="22" t="s">
        <v>125</v>
      </c>
      <c r="C62" s="22" t="s">
        <v>86</v>
      </c>
      <c r="D62" s="23">
        <v>4</v>
      </c>
      <c r="E62" s="23">
        <v>0</v>
      </c>
      <c r="F62" s="23">
        <f>D62*E62</f>
        <v>0</v>
      </c>
      <c r="G62" s="23">
        <v>0</v>
      </c>
      <c r="H62" s="23">
        <f>D62*G62</f>
        <v>0</v>
      </c>
      <c r="I62" s="23">
        <f>E62+G62</f>
        <v>0</v>
      </c>
      <c r="J62" s="23">
        <f>F62+H62</f>
        <v>0</v>
      </c>
      <c r="K62" s="18"/>
      <c r="L62" s="18"/>
    </row>
    <row r="63" spans="1:12">
      <c r="A63" s="22" t="s">
        <v>15</v>
      </c>
      <c r="B63" s="22" t="s">
        <v>126</v>
      </c>
      <c r="C63" s="22" t="s">
        <v>92</v>
      </c>
      <c r="D63" s="23">
        <v>1</v>
      </c>
      <c r="E63" s="23">
        <v>0</v>
      </c>
      <c r="F63" s="23">
        <v>0</v>
      </c>
      <c r="G63" s="23">
        <v>0</v>
      </c>
      <c r="H63" s="23">
        <v>0</v>
      </c>
      <c r="I63" s="23">
        <f>E63+G63</f>
        <v>0</v>
      </c>
      <c r="J63" s="23">
        <f>F63+H63</f>
        <v>0</v>
      </c>
      <c r="K63" s="18"/>
      <c r="L63" s="18"/>
    </row>
    <row r="64" spans="1:12">
      <c r="A64" s="28" t="s">
        <v>15</v>
      </c>
      <c r="B64" s="28" t="s">
        <v>127</v>
      </c>
      <c r="C64" s="28" t="s">
        <v>15</v>
      </c>
      <c r="D64" s="29"/>
      <c r="E64" s="29"/>
      <c r="F64" s="29"/>
      <c r="G64" s="29"/>
      <c r="H64" s="29"/>
      <c r="I64" s="29"/>
      <c r="J64" s="29"/>
      <c r="K64" s="18"/>
      <c r="L64" s="18"/>
    </row>
    <row r="65" spans="1:12">
      <c r="A65" s="22" t="s">
        <v>15</v>
      </c>
      <c r="B65" s="22" t="s">
        <v>128</v>
      </c>
      <c r="C65" s="22" t="s">
        <v>86</v>
      </c>
      <c r="D65" s="23">
        <v>160</v>
      </c>
      <c r="E65" s="23">
        <v>0</v>
      </c>
      <c r="F65" s="23">
        <f>D65*E65</f>
        <v>0</v>
      </c>
      <c r="G65" s="23">
        <v>0</v>
      </c>
      <c r="H65" s="23">
        <f>D65*G65</f>
        <v>0</v>
      </c>
      <c r="I65" s="23">
        <f t="shared" ref="I65:J67" si="7">E65+G65</f>
        <v>0</v>
      </c>
      <c r="J65" s="23">
        <f t="shared" si="7"/>
        <v>0</v>
      </c>
      <c r="K65" s="18"/>
      <c r="L65" s="18"/>
    </row>
    <row r="66" spans="1:12">
      <c r="A66" s="22" t="s">
        <v>15</v>
      </c>
      <c r="B66" s="22" t="s">
        <v>129</v>
      </c>
      <c r="C66" s="22" t="s">
        <v>86</v>
      </c>
      <c r="D66" s="23">
        <v>40</v>
      </c>
      <c r="E66" s="23">
        <v>0</v>
      </c>
      <c r="F66" s="23">
        <f>D66*E66</f>
        <v>0</v>
      </c>
      <c r="G66" s="23">
        <v>0</v>
      </c>
      <c r="H66" s="23">
        <f>D66*G66</f>
        <v>0</v>
      </c>
      <c r="I66" s="23">
        <f t="shared" si="7"/>
        <v>0</v>
      </c>
      <c r="J66" s="23">
        <f t="shared" si="7"/>
        <v>0</v>
      </c>
      <c r="K66" s="18"/>
      <c r="L66" s="18"/>
    </row>
    <row r="67" spans="1:12">
      <c r="A67" s="22" t="s">
        <v>15</v>
      </c>
      <c r="B67" s="22" t="s">
        <v>130</v>
      </c>
      <c r="C67" s="22" t="s">
        <v>86</v>
      </c>
      <c r="D67" s="23">
        <v>60</v>
      </c>
      <c r="E67" s="23">
        <v>0</v>
      </c>
      <c r="F67" s="23">
        <v>0</v>
      </c>
      <c r="G67" s="23">
        <v>0</v>
      </c>
      <c r="H67" s="23">
        <f>D67*G67</f>
        <v>0</v>
      </c>
      <c r="I67" s="23">
        <f t="shared" si="7"/>
        <v>0</v>
      </c>
      <c r="J67" s="23">
        <f t="shared" si="7"/>
        <v>0</v>
      </c>
      <c r="K67" s="18"/>
      <c r="L67" s="18"/>
    </row>
    <row r="68" spans="1:12">
      <c r="A68" s="28" t="s">
        <v>15</v>
      </c>
      <c r="B68" s="28" t="s">
        <v>131</v>
      </c>
      <c r="C68" s="28" t="s">
        <v>15</v>
      </c>
      <c r="D68" s="29"/>
      <c r="E68" s="29"/>
      <c r="F68" s="29"/>
      <c r="G68" s="29"/>
      <c r="H68" s="29"/>
      <c r="I68" s="29"/>
      <c r="J68" s="29"/>
      <c r="K68" s="18"/>
      <c r="L68" s="18"/>
    </row>
    <row r="69" spans="1:12">
      <c r="A69" s="22" t="s">
        <v>15</v>
      </c>
      <c r="B69" s="22" t="s">
        <v>132</v>
      </c>
      <c r="C69" s="22" t="s">
        <v>86</v>
      </c>
      <c r="D69" s="23">
        <v>20</v>
      </c>
      <c r="E69" s="23">
        <v>0</v>
      </c>
      <c r="F69" s="23">
        <f>D69*E69</f>
        <v>0</v>
      </c>
      <c r="G69" s="23">
        <v>0</v>
      </c>
      <c r="H69" s="23">
        <f>D69*G69</f>
        <v>0</v>
      </c>
      <c r="I69" s="23">
        <f>E69+G69</f>
        <v>0</v>
      </c>
      <c r="J69" s="23">
        <f>F69+H69</f>
        <v>0</v>
      </c>
      <c r="K69" s="18"/>
      <c r="L69" s="18"/>
    </row>
    <row r="70" spans="1:12">
      <c r="A70" s="28" t="s">
        <v>15</v>
      </c>
      <c r="B70" s="28" t="s">
        <v>127</v>
      </c>
      <c r="C70" s="28" t="s">
        <v>15</v>
      </c>
      <c r="D70" s="29"/>
      <c r="E70" s="29"/>
      <c r="F70" s="29"/>
      <c r="G70" s="29"/>
      <c r="H70" s="29"/>
      <c r="I70" s="29"/>
      <c r="J70" s="29"/>
      <c r="K70" s="18"/>
      <c r="L70" s="18"/>
    </row>
    <row r="71" spans="1:12">
      <c r="A71" s="22" t="s">
        <v>15</v>
      </c>
      <c r="B71" s="22" t="s">
        <v>133</v>
      </c>
      <c r="C71" s="22" t="s">
        <v>86</v>
      </c>
      <c r="D71" s="23">
        <v>50</v>
      </c>
      <c r="E71" s="23">
        <v>0</v>
      </c>
      <c r="F71" s="23">
        <f>D71*E71</f>
        <v>0</v>
      </c>
      <c r="G71" s="23">
        <v>0</v>
      </c>
      <c r="H71" s="23">
        <f>D71*G71</f>
        <v>0</v>
      </c>
      <c r="I71" s="23">
        <f>E71+G71</f>
        <v>0</v>
      </c>
      <c r="J71" s="23">
        <f>F71+H71</f>
        <v>0</v>
      </c>
      <c r="K71" s="18"/>
      <c r="L71" s="18"/>
    </row>
    <row r="72" spans="1:12">
      <c r="A72" s="28" t="s">
        <v>15</v>
      </c>
      <c r="B72" s="28" t="s">
        <v>134</v>
      </c>
      <c r="C72" s="28" t="s">
        <v>15</v>
      </c>
      <c r="D72" s="29"/>
      <c r="E72" s="29"/>
      <c r="F72" s="29"/>
      <c r="G72" s="29"/>
      <c r="H72" s="29"/>
      <c r="I72" s="29"/>
      <c r="J72" s="29"/>
      <c r="K72" s="18"/>
      <c r="L72" s="18"/>
    </row>
    <row r="73" spans="1:12">
      <c r="A73" s="22" t="s">
        <v>15</v>
      </c>
      <c r="B73" s="22" t="s">
        <v>135</v>
      </c>
      <c r="C73" s="22" t="s">
        <v>77</v>
      </c>
      <c r="D73" s="23">
        <v>30</v>
      </c>
      <c r="E73" s="23">
        <v>0</v>
      </c>
      <c r="F73" s="23">
        <f>D73*E73</f>
        <v>0</v>
      </c>
      <c r="G73" s="23">
        <v>0</v>
      </c>
      <c r="H73" s="23">
        <v>0</v>
      </c>
      <c r="I73" s="23">
        <f>E73+G73</f>
        <v>0</v>
      </c>
      <c r="J73" s="23">
        <f>F73+H73</f>
        <v>0</v>
      </c>
      <c r="K73" s="18"/>
      <c r="L73" s="18"/>
    </row>
    <row r="74" spans="1:12">
      <c r="A74" s="28" t="s">
        <v>15</v>
      </c>
      <c r="B74" s="28" t="s">
        <v>136</v>
      </c>
      <c r="C74" s="28" t="s">
        <v>15</v>
      </c>
      <c r="D74" s="29"/>
      <c r="E74" s="29"/>
      <c r="F74" s="29"/>
      <c r="G74" s="29"/>
      <c r="H74" s="29"/>
      <c r="I74" s="29"/>
      <c r="J74" s="29"/>
      <c r="K74" s="18"/>
      <c r="L74" s="18"/>
    </row>
    <row r="75" spans="1:12">
      <c r="A75" s="22" t="s">
        <v>15</v>
      </c>
      <c r="B75" s="22" t="s">
        <v>137</v>
      </c>
      <c r="C75" s="22" t="s">
        <v>77</v>
      </c>
      <c r="D75" s="23">
        <v>180</v>
      </c>
      <c r="E75" s="23">
        <v>0</v>
      </c>
      <c r="F75" s="23">
        <f>D75*E75</f>
        <v>0</v>
      </c>
      <c r="G75" s="23">
        <v>0</v>
      </c>
      <c r="H75" s="23">
        <f>D75*G75</f>
        <v>0</v>
      </c>
      <c r="I75" s="23">
        <f>E75+G75</f>
        <v>0</v>
      </c>
      <c r="J75" s="23">
        <f>F75+H75</f>
        <v>0</v>
      </c>
      <c r="K75" s="18"/>
      <c r="L75" s="18"/>
    </row>
    <row r="76" spans="1:12">
      <c r="A76" s="22" t="s">
        <v>15</v>
      </c>
      <c r="B76" s="22" t="s">
        <v>138</v>
      </c>
      <c r="C76" s="22" t="s">
        <v>77</v>
      </c>
      <c r="D76" s="23">
        <v>10</v>
      </c>
      <c r="E76" s="23">
        <v>0</v>
      </c>
      <c r="F76" s="23">
        <f>D76*E76</f>
        <v>0</v>
      </c>
      <c r="G76" s="23">
        <v>0</v>
      </c>
      <c r="H76" s="23">
        <f>D76*G76</f>
        <v>0</v>
      </c>
      <c r="I76" s="23">
        <f>E76+G76</f>
        <v>0</v>
      </c>
      <c r="J76" s="23">
        <f>F76+H76</f>
        <v>0</v>
      </c>
      <c r="K76" s="18"/>
      <c r="L76" s="18"/>
    </row>
    <row r="77" spans="1:12">
      <c r="A77" s="28" t="s">
        <v>15</v>
      </c>
      <c r="B77" s="28" t="s">
        <v>139</v>
      </c>
      <c r="C77" s="28" t="s">
        <v>15</v>
      </c>
      <c r="D77" s="29"/>
      <c r="E77" s="29"/>
      <c r="F77" s="29"/>
      <c r="G77" s="29"/>
      <c r="H77" s="29"/>
      <c r="I77" s="29"/>
      <c r="J77" s="29"/>
      <c r="K77" s="18"/>
      <c r="L77" s="18"/>
    </row>
    <row r="78" spans="1:12">
      <c r="A78" s="22" t="s">
        <v>15</v>
      </c>
      <c r="B78" s="22" t="s">
        <v>140</v>
      </c>
      <c r="C78" s="22" t="s">
        <v>77</v>
      </c>
      <c r="D78" s="23">
        <v>15</v>
      </c>
      <c r="E78" s="23">
        <v>0</v>
      </c>
      <c r="F78" s="23">
        <f>D78*E78</f>
        <v>0</v>
      </c>
      <c r="G78" s="23">
        <v>0</v>
      </c>
      <c r="H78" s="23">
        <f>D78*G78</f>
        <v>0</v>
      </c>
      <c r="I78" s="23">
        <f>E78+G78</f>
        <v>0</v>
      </c>
      <c r="J78" s="23">
        <f>F78+H78</f>
        <v>0</v>
      </c>
      <c r="K78" s="18"/>
      <c r="L78" s="18"/>
    </row>
    <row r="79" spans="1:12">
      <c r="A79" s="22" t="s">
        <v>15</v>
      </c>
      <c r="B79" s="22" t="s">
        <v>141</v>
      </c>
      <c r="C79" s="22" t="s">
        <v>92</v>
      </c>
      <c r="D79" s="23">
        <v>1</v>
      </c>
      <c r="E79" s="23">
        <v>0</v>
      </c>
      <c r="F79" s="23">
        <f>D79*E79</f>
        <v>0</v>
      </c>
      <c r="G79" s="23">
        <v>0</v>
      </c>
      <c r="H79" s="23">
        <v>0</v>
      </c>
      <c r="I79" s="23">
        <f>E79+G79</f>
        <v>0</v>
      </c>
      <c r="J79" s="23">
        <f>F79+H79</f>
        <v>0</v>
      </c>
      <c r="K79" s="18"/>
      <c r="L79" s="18"/>
    </row>
    <row r="80" spans="1:12">
      <c r="A80" s="28" t="s">
        <v>15</v>
      </c>
      <c r="B80" s="28" t="s">
        <v>142</v>
      </c>
      <c r="C80" s="28" t="s">
        <v>15</v>
      </c>
      <c r="D80" s="29"/>
      <c r="E80" s="29"/>
      <c r="F80" s="29"/>
      <c r="G80" s="29"/>
      <c r="H80" s="29"/>
      <c r="I80" s="29"/>
      <c r="J80" s="29"/>
      <c r="K80" s="18"/>
      <c r="L80" s="18"/>
    </row>
    <row r="81" spans="1:12">
      <c r="A81" s="22" t="s">
        <v>15</v>
      </c>
      <c r="B81" s="22" t="s">
        <v>143</v>
      </c>
      <c r="C81" s="22" t="s">
        <v>92</v>
      </c>
      <c r="D81" s="23">
        <v>1</v>
      </c>
      <c r="E81" s="23">
        <v>0</v>
      </c>
      <c r="F81" s="23">
        <v>0</v>
      </c>
      <c r="G81" s="23">
        <v>0</v>
      </c>
      <c r="H81" s="23">
        <f>D81*G81</f>
        <v>0</v>
      </c>
      <c r="I81" s="23">
        <f>E81+G81</f>
        <v>0</v>
      </c>
      <c r="J81" s="23">
        <f>F81+H81</f>
        <v>0</v>
      </c>
      <c r="K81" s="18"/>
      <c r="L81" s="18"/>
    </row>
    <row r="82" spans="1:12">
      <c r="A82" s="28" t="s">
        <v>15</v>
      </c>
      <c r="B82" s="28" t="s">
        <v>90</v>
      </c>
      <c r="C82" s="28" t="s">
        <v>15</v>
      </c>
      <c r="D82" s="29"/>
      <c r="E82" s="29"/>
      <c r="F82" s="29"/>
      <c r="G82" s="29"/>
      <c r="H82" s="29"/>
      <c r="I82" s="29"/>
      <c r="J82" s="29"/>
      <c r="K82" s="18"/>
      <c r="L82" s="18"/>
    </row>
    <row r="83" spans="1:12">
      <c r="A83" s="22" t="s">
        <v>15</v>
      </c>
      <c r="B83" s="22" t="s">
        <v>144</v>
      </c>
      <c r="C83" s="22" t="s">
        <v>94</v>
      </c>
      <c r="D83" s="23">
        <v>6</v>
      </c>
      <c r="E83" s="23">
        <v>0</v>
      </c>
      <c r="F83" s="23">
        <f>D83*E83</f>
        <v>0</v>
      </c>
      <c r="G83" s="23">
        <v>0</v>
      </c>
      <c r="H83" s="23">
        <f>D83*G83</f>
        <v>0</v>
      </c>
      <c r="I83" s="23">
        <f t="shared" ref="I83:J86" si="8">E83+G83</f>
        <v>0</v>
      </c>
      <c r="J83" s="23">
        <f t="shared" si="8"/>
        <v>0</v>
      </c>
      <c r="K83" s="18"/>
      <c r="L83" s="18"/>
    </row>
    <row r="84" spans="1:12">
      <c r="A84" s="22" t="s">
        <v>15</v>
      </c>
      <c r="B84" s="22" t="s">
        <v>145</v>
      </c>
      <c r="C84" s="22" t="s">
        <v>94</v>
      </c>
      <c r="D84" s="23">
        <v>6</v>
      </c>
      <c r="E84" s="23">
        <v>0</v>
      </c>
      <c r="F84" s="23">
        <f>D84*E84</f>
        <v>0</v>
      </c>
      <c r="G84" s="23">
        <v>0</v>
      </c>
      <c r="H84" s="23">
        <f>D84*G84</f>
        <v>0</v>
      </c>
      <c r="I84" s="23">
        <f t="shared" si="8"/>
        <v>0</v>
      </c>
      <c r="J84" s="23">
        <f t="shared" si="8"/>
        <v>0</v>
      </c>
      <c r="K84" s="18"/>
      <c r="L84" s="18"/>
    </row>
    <row r="85" spans="1:12">
      <c r="A85" s="22" t="s">
        <v>15</v>
      </c>
      <c r="B85" s="22" t="s">
        <v>146</v>
      </c>
      <c r="C85" s="22" t="s">
        <v>94</v>
      </c>
      <c r="D85" s="23">
        <v>4</v>
      </c>
      <c r="E85" s="23">
        <v>0</v>
      </c>
      <c r="F85" s="23">
        <f>D85*E85</f>
        <v>0</v>
      </c>
      <c r="G85" s="23">
        <v>0</v>
      </c>
      <c r="H85" s="23">
        <f>D85*G85</f>
        <v>0</v>
      </c>
      <c r="I85" s="23">
        <f t="shared" si="8"/>
        <v>0</v>
      </c>
      <c r="J85" s="23">
        <f t="shared" si="8"/>
        <v>0</v>
      </c>
      <c r="K85" s="18"/>
      <c r="L85" s="18"/>
    </row>
    <row r="86" spans="1:12">
      <c r="A86" s="22" t="s">
        <v>15</v>
      </c>
      <c r="B86" s="22" t="s">
        <v>95</v>
      </c>
      <c r="C86" s="22" t="s">
        <v>94</v>
      </c>
      <c r="D86" s="23">
        <v>20</v>
      </c>
      <c r="E86" s="23">
        <v>0</v>
      </c>
      <c r="F86" s="23">
        <f>D86*E86</f>
        <v>0</v>
      </c>
      <c r="G86" s="23">
        <v>0</v>
      </c>
      <c r="H86" s="23">
        <f>D86*G86</f>
        <v>0</v>
      </c>
      <c r="I86" s="23">
        <f t="shared" si="8"/>
        <v>0</v>
      </c>
      <c r="J86" s="23">
        <f t="shared" si="8"/>
        <v>0</v>
      </c>
      <c r="K86" s="18"/>
      <c r="L86" s="18"/>
    </row>
    <row r="87" spans="1:12">
      <c r="A87" s="28" t="s">
        <v>15</v>
      </c>
      <c r="B87" s="28" t="s">
        <v>147</v>
      </c>
      <c r="C87" s="28" t="s">
        <v>15</v>
      </c>
      <c r="D87" s="29"/>
      <c r="E87" s="29"/>
      <c r="F87" s="29"/>
      <c r="G87" s="29"/>
      <c r="H87" s="29"/>
      <c r="I87" s="29"/>
      <c r="J87" s="29"/>
      <c r="K87" s="18"/>
      <c r="L87" s="18"/>
    </row>
    <row r="88" spans="1:12">
      <c r="A88" s="28" t="s">
        <v>15</v>
      </c>
      <c r="B88" s="28" t="s">
        <v>148</v>
      </c>
      <c r="C88" s="28" t="s">
        <v>15</v>
      </c>
      <c r="D88" s="29"/>
      <c r="E88" s="29"/>
      <c r="F88" s="29"/>
      <c r="G88" s="29"/>
      <c r="H88" s="29"/>
      <c r="I88" s="29"/>
      <c r="J88" s="29"/>
      <c r="K88" s="18"/>
      <c r="L88" s="18"/>
    </row>
    <row r="89" spans="1:12">
      <c r="A89" s="22" t="s">
        <v>15</v>
      </c>
      <c r="B89" s="22" t="s">
        <v>149</v>
      </c>
      <c r="C89" s="22" t="s">
        <v>94</v>
      </c>
      <c r="D89" s="23">
        <v>15</v>
      </c>
      <c r="E89" s="23">
        <v>0</v>
      </c>
      <c r="F89" s="23">
        <f>D89*E89</f>
        <v>0</v>
      </c>
      <c r="G89" s="23">
        <v>0</v>
      </c>
      <c r="H89" s="23">
        <f>D89*G89</f>
        <v>0</v>
      </c>
      <c r="I89" s="23">
        <f>E89+G89</f>
        <v>0</v>
      </c>
      <c r="J89" s="23">
        <f>F89+H89</f>
        <v>0</v>
      </c>
      <c r="K89" s="18"/>
      <c r="L89" s="18"/>
    </row>
    <row r="90" spans="1:12">
      <c r="A90" s="22" t="s">
        <v>15</v>
      </c>
      <c r="B90" s="22" t="s">
        <v>150</v>
      </c>
      <c r="C90" s="22" t="s">
        <v>94</v>
      </c>
      <c r="D90" s="23">
        <v>5</v>
      </c>
      <c r="E90" s="23">
        <v>0</v>
      </c>
      <c r="F90" s="23">
        <f>D90*E90</f>
        <v>0</v>
      </c>
      <c r="G90" s="23">
        <v>0</v>
      </c>
      <c r="H90" s="23">
        <v>0</v>
      </c>
      <c r="I90" s="23">
        <f>E90+G90</f>
        <v>0</v>
      </c>
      <c r="J90" s="23">
        <f>F90+H90</f>
        <v>0</v>
      </c>
      <c r="K90" s="18"/>
      <c r="L90" s="18"/>
    </row>
    <row r="91" spans="1:12">
      <c r="A91" s="26" t="s">
        <v>15</v>
      </c>
      <c r="B91" s="26" t="s">
        <v>151</v>
      </c>
      <c r="C91" s="26" t="s">
        <v>15</v>
      </c>
      <c r="D91" s="27"/>
      <c r="E91" s="27"/>
      <c r="F91" s="27">
        <f>SUM(F38:F90)</f>
        <v>0</v>
      </c>
      <c r="G91" s="27"/>
      <c r="H91" s="27">
        <f>SUM(H38:H90)</f>
        <v>0</v>
      </c>
      <c r="I91" s="27"/>
      <c r="J91" s="27">
        <f>SUM(J38:J90)</f>
        <v>0</v>
      </c>
      <c r="K91" s="18"/>
      <c r="L91" s="18"/>
    </row>
    <row r="92" spans="1:12" ht="16.5">
      <c r="A92" s="24" t="s">
        <v>15</v>
      </c>
      <c r="B92" s="24" t="s">
        <v>152</v>
      </c>
      <c r="C92" s="24" t="s">
        <v>15</v>
      </c>
      <c r="D92" s="25"/>
      <c r="E92" s="25"/>
      <c r="F92" s="25">
        <f>SUM(F5:F12,F14,F16:F28,F30,F32:F34,F36,F38:F90)</f>
        <v>0</v>
      </c>
      <c r="G92" s="25"/>
      <c r="H92" s="25">
        <f>SUM(H5:H12,H14,H16:H28,H30,H32:H34,H36,H38:H90)</f>
        <v>0</v>
      </c>
      <c r="I92" s="25"/>
      <c r="J92" s="25">
        <f>SUM(J5:J12,J14,J16:J28,J30,J32:J34,J36,J38:J90)</f>
        <v>0</v>
      </c>
      <c r="K92" s="18"/>
      <c r="L92" s="18"/>
    </row>
    <row r="93" spans="1:12">
      <c r="A93" s="22" t="s">
        <v>15</v>
      </c>
      <c r="B93" s="22" t="s">
        <v>15</v>
      </c>
      <c r="C93" s="22" t="s">
        <v>15</v>
      </c>
      <c r="D93" s="23"/>
      <c r="E93" s="23"/>
      <c r="F93" s="23"/>
      <c r="G93" s="23"/>
      <c r="H93" s="23"/>
      <c r="I93" s="23">
        <f>E93+G93</f>
        <v>0</v>
      </c>
      <c r="J93" s="23">
        <f>F93+H93</f>
        <v>0</v>
      </c>
      <c r="K93" s="18"/>
      <c r="L93" s="18"/>
    </row>
    <row r="94" spans="1:12" ht="16.5">
      <c r="A94" s="24" t="s">
        <v>15</v>
      </c>
      <c r="B94" s="24" t="s">
        <v>153</v>
      </c>
      <c r="C94" s="24" t="s">
        <v>15</v>
      </c>
      <c r="D94" s="25"/>
      <c r="E94" s="25"/>
      <c r="F94" s="25"/>
      <c r="G94" s="25"/>
      <c r="H94" s="25"/>
      <c r="I94" s="25"/>
      <c r="J94" s="25"/>
      <c r="K94" s="18"/>
      <c r="L94" s="18"/>
    </row>
    <row r="95" spans="1:12">
      <c r="A95" s="26" t="s">
        <v>15</v>
      </c>
      <c r="B95" s="26" t="s">
        <v>62</v>
      </c>
      <c r="C95" s="26" t="s">
        <v>15</v>
      </c>
      <c r="D95" s="27"/>
      <c r="E95" s="27"/>
      <c r="F95" s="27"/>
      <c r="G95" s="27"/>
      <c r="H95" s="27"/>
      <c r="I95" s="27"/>
      <c r="J95" s="27"/>
      <c r="K95" s="18"/>
      <c r="L95" s="18"/>
    </row>
    <row r="96" spans="1:12" ht="24.75">
      <c r="A96" s="22" t="s">
        <v>63</v>
      </c>
      <c r="B96" s="22" t="s">
        <v>64</v>
      </c>
      <c r="C96" s="22" t="s">
        <v>65</v>
      </c>
      <c r="D96" s="23">
        <v>8</v>
      </c>
      <c r="E96" s="23">
        <v>0</v>
      </c>
      <c r="F96" s="23">
        <f t="shared" ref="F96:F101" si="9">D96*E96</f>
        <v>0</v>
      </c>
      <c r="G96" s="23">
        <v>0</v>
      </c>
      <c r="H96" s="23">
        <f t="shared" ref="H96:H101" si="10">D96*G96</f>
        <v>0</v>
      </c>
      <c r="I96" s="23">
        <f t="shared" ref="I96:J101" si="11">E96+G96</f>
        <v>0</v>
      </c>
      <c r="J96" s="23">
        <f t="shared" si="11"/>
        <v>0</v>
      </c>
      <c r="K96" s="18"/>
      <c r="L96" s="18"/>
    </row>
    <row r="97" spans="1:12" ht="24.75">
      <c r="A97" s="22" t="s">
        <v>154</v>
      </c>
      <c r="B97" s="22" t="s">
        <v>155</v>
      </c>
      <c r="C97" s="22" t="s">
        <v>65</v>
      </c>
      <c r="D97" s="23">
        <v>2</v>
      </c>
      <c r="E97" s="23">
        <v>2760</v>
      </c>
      <c r="F97" s="23">
        <v>0</v>
      </c>
      <c r="G97" s="23">
        <v>0</v>
      </c>
      <c r="H97" s="23">
        <f t="shared" si="10"/>
        <v>0</v>
      </c>
      <c r="I97" s="23">
        <v>0</v>
      </c>
      <c r="J97" s="23">
        <f t="shared" si="11"/>
        <v>0</v>
      </c>
      <c r="K97" s="18"/>
      <c r="L97" s="18"/>
    </row>
    <row r="98" spans="1:12" ht="24.75">
      <c r="A98" s="22" t="s">
        <v>156</v>
      </c>
      <c r="B98" s="22" t="s">
        <v>157</v>
      </c>
      <c r="C98" s="22" t="s">
        <v>65</v>
      </c>
      <c r="D98" s="23">
        <v>3</v>
      </c>
      <c r="E98" s="23">
        <v>0</v>
      </c>
      <c r="F98" s="23">
        <f t="shared" si="9"/>
        <v>0</v>
      </c>
      <c r="G98" s="23">
        <v>0</v>
      </c>
      <c r="H98" s="23">
        <f t="shared" si="10"/>
        <v>0</v>
      </c>
      <c r="I98" s="23">
        <f t="shared" si="11"/>
        <v>0</v>
      </c>
      <c r="J98" s="23">
        <f t="shared" si="11"/>
        <v>0</v>
      </c>
      <c r="K98" s="18"/>
      <c r="L98" s="18"/>
    </row>
    <row r="99" spans="1:12" ht="24.75">
      <c r="A99" s="22" t="s">
        <v>158</v>
      </c>
      <c r="B99" s="22" t="s">
        <v>159</v>
      </c>
      <c r="C99" s="22" t="s">
        <v>65</v>
      </c>
      <c r="D99" s="23">
        <v>2</v>
      </c>
      <c r="E99" s="23">
        <v>0</v>
      </c>
      <c r="F99" s="23">
        <f t="shared" si="9"/>
        <v>0</v>
      </c>
      <c r="G99" s="23">
        <v>0</v>
      </c>
      <c r="H99" s="23">
        <f t="shared" si="10"/>
        <v>0</v>
      </c>
      <c r="I99" s="23">
        <f t="shared" si="11"/>
        <v>0</v>
      </c>
      <c r="J99" s="23">
        <f t="shared" si="11"/>
        <v>0</v>
      </c>
      <c r="K99" s="18"/>
      <c r="L99" s="18"/>
    </row>
    <row r="100" spans="1:12" ht="24.75">
      <c r="A100" s="22" t="s">
        <v>160</v>
      </c>
      <c r="B100" s="22" t="s">
        <v>161</v>
      </c>
      <c r="C100" s="22" t="s">
        <v>65</v>
      </c>
      <c r="D100" s="23">
        <v>1</v>
      </c>
      <c r="E100" s="23">
        <v>0</v>
      </c>
      <c r="F100" s="23">
        <f t="shared" si="9"/>
        <v>0</v>
      </c>
      <c r="G100" s="23">
        <v>0</v>
      </c>
      <c r="H100" s="23">
        <f t="shared" si="10"/>
        <v>0</v>
      </c>
      <c r="I100" s="23">
        <f t="shared" si="11"/>
        <v>0</v>
      </c>
      <c r="J100" s="23">
        <f t="shared" si="11"/>
        <v>0</v>
      </c>
      <c r="K100" s="18"/>
      <c r="L100" s="18"/>
    </row>
    <row r="101" spans="1:12" ht="24.75">
      <c r="A101" s="22" t="s">
        <v>162</v>
      </c>
      <c r="B101" s="22" t="s">
        <v>163</v>
      </c>
      <c r="C101" s="22" t="s">
        <v>65</v>
      </c>
      <c r="D101" s="23">
        <v>1</v>
      </c>
      <c r="E101" s="23">
        <v>0</v>
      </c>
      <c r="F101" s="23">
        <f t="shared" si="9"/>
        <v>0</v>
      </c>
      <c r="G101" s="23">
        <v>0</v>
      </c>
      <c r="H101" s="23">
        <f t="shared" si="10"/>
        <v>0</v>
      </c>
      <c r="I101" s="23">
        <f t="shared" si="11"/>
        <v>0</v>
      </c>
      <c r="J101" s="23">
        <f t="shared" si="11"/>
        <v>0</v>
      </c>
      <c r="K101" s="18"/>
      <c r="L101" s="18"/>
    </row>
    <row r="102" spans="1:12">
      <c r="A102" s="26" t="s">
        <v>15</v>
      </c>
      <c r="B102" s="26" t="s">
        <v>78</v>
      </c>
      <c r="C102" s="26" t="s">
        <v>15</v>
      </c>
      <c r="D102" s="27"/>
      <c r="E102" s="27"/>
      <c r="F102" s="27">
        <f>SUM(F96:F101)</f>
        <v>0</v>
      </c>
      <c r="G102" s="27"/>
      <c r="H102" s="27">
        <f>SUM(H96:H101)</f>
        <v>0</v>
      </c>
      <c r="I102" s="27"/>
      <c r="J102" s="27">
        <f>SUM(J96:J101)</f>
        <v>0</v>
      </c>
      <c r="K102" s="18"/>
      <c r="L102" s="18"/>
    </row>
    <row r="103" spans="1:12">
      <c r="A103" s="22" t="s">
        <v>15</v>
      </c>
      <c r="B103" s="22" t="s">
        <v>15</v>
      </c>
      <c r="C103" s="22" t="s">
        <v>15</v>
      </c>
      <c r="D103" s="23"/>
      <c r="E103" s="23"/>
      <c r="F103" s="23"/>
      <c r="G103" s="23"/>
      <c r="H103" s="23"/>
      <c r="I103" s="23">
        <f>E103+G103</f>
        <v>0</v>
      </c>
      <c r="J103" s="23">
        <f>F103+H103</f>
        <v>0</v>
      </c>
      <c r="K103" s="18"/>
      <c r="L103" s="18"/>
    </row>
    <row r="104" spans="1:12">
      <c r="A104" s="26" t="s">
        <v>15</v>
      </c>
      <c r="B104" s="26" t="s">
        <v>164</v>
      </c>
      <c r="C104" s="26" t="s">
        <v>15</v>
      </c>
      <c r="D104" s="27"/>
      <c r="E104" s="27"/>
      <c r="F104" s="27"/>
      <c r="G104" s="27"/>
      <c r="H104" s="27"/>
      <c r="I104" s="27"/>
      <c r="J104" s="27"/>
      <c r="K104" s="18"/>
      <c r="L104" s="18"/>
    </row>
    <row r="105" spans="1:12">
      <c r="A105" s="28" t="s">
        <v>15</v>
      </c>
      <c r="B105" s="28" t="s">
        <v>80</v>
      </c>
      <c r="C105" s="28" t="s">
        <v>15</v>
      </c>
      <c r="D105" s="29"/>
      <c r="E105" s="29"/>
      <c r="F105" s="29"/>
      <c r="G105" s="29"/>
      <c r="H105" s="29"/>
      <c r="I105" s="29"/>
      <c r="J105" s="29"/>
      <c r="K105" s="18"/>
      <c r="L105" s="18"/>
    </row>
    <row r="106" spans="1:12">
      <c r="A106" s="22" t="s">
        <v>15</v>
      </c>
      <c r="B106" s="22" t="s">
        <v>81</v>
      </c>
      <c r="C106" s="22" t="s">
        <v>77</v>
      </c>
      <c r="D106" s="23">
        <v>2</v>
      </c>
      <c r="E106" s="23">
        <v>0</v>
      </c>
      <c r="F106" s="23">
        <f>D106*E106</f>
        <v>0</v>
      </c>
      <c r="G106" s="23">
        <v>0</v>
      </c>
      <c r="H106" s="23">
        <f>D106*G106</f>
        <v>0</v>
      </c>
      <c r="I106" s="23">
        <f t="shared" ref="I106:J108" si="12">E106+G106</f>
        <v>0</v>
      </c>
      <c r="J106" s="23">
        <f t="shared" si="12"/>
        <v>0</v>
      </c>
      <c r="K106" s="18"/>
      <c r="L106" s="18"/>
    </row>
    <row r="107" spans="1:12">
      <c r="A107" s="22" t="s">
        <v>15</v>
      </c>
      <c r="B107" s="22" t="s">
        <v>82</v>
      </c>
      <c r="C107" s="22" t="s">
        <v>77</v>
      </c>
      <c r="D107" s="23">
        <v>6</v>
      </c>
      <c r="E107" s="23">
        <v>0</v>
      </c>
      <c r="F107" s="23">
        <f>D107*E107</f>
        <v>0</v>
      </c>
      <c r="G107" s="23">
        <v>0</v>
      </c>
      <c r="H107" s="23">
        <f>D107*G107</f>
        <v>0</v>
      </c>
      <c r="I107" s="23">
        <f t="shared" si="12"/>
        <v>0</v>
      </c>
      <c r="J107" s="23">
        <f t="shared" si="12"/>
        <v>0</v>
      </c>
      <c r="K107" s="18"/>
      <c r="L107" s="18"/>
    </row>
    <row r="108" spans="1:12">
      <c r="A108" s="22" t="s">
        <v>15</v>
      </c>
      <c r="B108" s="22" t="s">
        <v>83</v>
      </c>
      <c r="C108" s="22" t="s">
        <v>77</v>
      </c>
      <c r="D108" s="23">
        <v>1</v>
      </c>
      <c r="E108" s="23">
        <v>0</v>
      </c>
      <c r="F108" s="23">
        <f>D108*E108</f>
        <v>0</v>
      </c>
      <c r="G108" s="23">
        <v>0</v>
      </c>
      <c r="H108" s="23">
        <f>D108*G108</f>
        <v>0</v>
      </c>
      <c r="I108" s="23">
        <f t="shared" si="12"/>
        <v>0</v>
      </c>
      <c r="J108" s="23">
        <f t="shared" si="12"/>
        <v>0</v>
      </c>
      <c r="K108" s="18"/>
      <c r="L108" s="18"/>
    </row>
    <row r="109" spans="1:12">
      <c r="A109" s="28" t="s">
        <v>15</v>
      </c>
      <c r="B109" s="28" t="s">
        <v>84</v>
      </c>
      <c r="C109" s="28" t="s">
        <v>15</v>
      </c>
      <c r="D109" s="29"/>
      <c r="E109" s="29"/>
      <c r="F109" s="29"/>
      <c r="G109" s="29"/>
      <c r="H109" s="29"/>
      <c r="I109" s="29"/>
      <c r="J109" s="29"/>
      <c r="K109" s="18"/>
      <c r="L109" s="18"/>
    </row>
    <row r="110" spans="1:12">
      <c r="A110" s="22" t="s">
        <v>15</v>
      </c>
      <c r="B110" s="22" t="s">
        <v>85</v>
      </c>
      <c r="C110" s="22" t="s">
        <v>86</v>
      </c>
      <c r="D110" s="23">
        <v>20</v>
      </c>
      <c r="E110" s="23">
        <v>0</v>
      </c>
      <c r="F110" s="23">
        <f>D110*E110</f>
        <v>0</v>
      </c>
      <c r="G110" s="23">
        <v>0</v>
      </c>
      <c r="H110" s="23">
        <f>D110*G110</f>
        <v>0</v>
      </c>
      <c r="I110" s="23">
        <f>E110+G110</f>
        <v>0</v>
      </c>
      <c r="J110" s="23">
        <f>F110+H110</f>
        <v>0</v>
      </c>
      <c r="K110" s="18"/>
      <c r="L110" s="18"/>
    </row>
    <row r="111" spans="1:12">
      <c r="A111" s="22" t="s">
        <v>15</v>
      </c>
      <c r="B111" s="22" t="s">
        <v>87</v>
      </c>
      <c r="C111" s="22" t="s">
        <v>86</v>
      </c>
      <c r="D111" s="23">
        <v>10</v>
      </c>
      <c r="E111" s="23">
        <v>0</v>
      </c>
      <c r="F111" s="23">
        <f>D111*E111</f>
        <v>0</v>
      </c>
      <c r="G111" s="23">
        <v>0</v>
      </c>
      <c r="H111" s="23">
        <f>D111*G111</f>
        <v>0</v>
      </c>
      <c r="I111" s="23">
        <f>E111+G111</f>
        <v>0</v>
      </c>
      <c r="J111" s="23">
        <f>F111+H111</f>
        <v>0</v>
      </c>
      <c r="K111" s="18"/>
      <c r="L111" s="18"/>
    </row>
    <row r="112" spans="1:12">
      <c r="A112" s="28" t="s">
        <v>15</v>
      </c>
      <c r="B112" s="28" t="s">
        <v>88</v>
      </c>
      <c r="C112" s="28" t="s">
        <v>15</v>
      </c>
      <c r="D112" s="29"/>
      <c r="E112" s="29"/>
      <c r="F112" s="29"/>
      <c r="G112" s="29"/>
      <c r="H112" s="29"/>
      <c r="I112" s="29"/>
      <c r="J112" s="29"/>
      <c r="K112" s="18"/>
      <c r="L112" s="18"/>
    </row>
    <row r="113" spans="1:12">
      <c r="A113" s="22" t="s">
        <v>15</v>
      </c>
      <c r="B113" s="22" t="s">
        <v>89</v>
      </c>
      <c r="C113" s="22" t="s">
        <v>77</v>
      </c>
      <c r="D113" s="23">
        <v>18</v>
      </c>
      <c r="E113" s="23">
        <v>0</v>
      </c>
      <c r="F113" s="23">
        <f>D113*E113</f>
        <v>0</v>
      </c>
      <c r="G113" s="23">
        <v>0</v>
      </c>
      <c r="H113" s="23">
        <f>D113*G113</f>
        <v>0</v>
      </c>
      <c r="I113" s="23">
        <f>E113+G113</f>
        <v>0</v>
      </c>
      <c r="J113" s="23">
        <f>F113+H113</f>
        <v>0</v>
      </c>
      <c r="K113" s="18"/>
      <c r="L113" s="18"/>
    </row>
    <row r="114" spans="1:12">
      <c r="A114" s="28" t="s">
        <v>15</v>
      </c>
      <c r="B114" s="28" t="s">
        <v>90</v>
      </c>
      <c r="C114" s="28" t="s">
        <v>15</v>
      </c>
      <c r="D114" s="29"/>
      <c r="E114" s="29"/>
      <c r="F114" s="29"/>
      <c r="G114" s="29"/>
      <c r="H114" s="29"/>
      <c r="I114" s="29"/>
      <c r="J114" s="29"/>
      <c r="K114" s="18"/>
      <c r="L114" s="18"/>
    </row>
    <row r="115" spans="1:12">
      <c r="A115" s="22" t="s">
        <v>15</v>
      </c>
      <c r="B115" s="22" t="s">
        <v>91</v>
      </c>
      <c r="C115" s="22" t="s">
        <v>92</v>
      </c>
      <c r="D115" s="23">
        <v>1</v>
      </c>
      <c r="E115" s="23">
        <v>0</v>
      </c>
      <c r="F115" s="23">
        <f>D115*E115</f>
        <v>0</v>
      </c>
      <c r="G115" s="23">
        <v>0</v>
      </c>
      <c r="H115" s="23">
        <v>0</v>
      </c>
      <c r="I115" s="23">
        <f t="shared" ref="I115:J117" si="13">E115+G115</f>
        <v>0</v>
      </c>
      <c r="J115" s="23">
        <f t="shared" si="13"/>
        <v>0</v>
      </c>
      <c r="K115" s="18"/>
      <c r="L115" s="18"/>
    </row>
    <row r="116" spans="1:12">
      <c r="A116" s="22" t="s">
        <v>15</v>
      </c>
      <c r="B116" s="22" t="s">
        <v>93</v>
      </c>
      <c r="C116" s="22" t="s">
        <v>94</v>
      </c>
      <c r="D116" s="23">
        <v>5</v>
      </c>
      <c r="E116" s="23">
        <v>0</v>
      </c>
      <c r="F116" s="23">
        <f>D116*E116</f>
        <v>0</v>
      </c>
      <c r="G116" s="23">
        <v>0</v>
      </c>
      <c r="H116" s="23">
        <v>0</v>
      </c>
      <c r="I116" s="23">
        <f t="shared" si="13"/>
        <v>0</v>
      </c>
      <c r="J116" s="23">
        <f t="shared" si="13"/>
        <v>0</v>
      </c>
      <c r="K116" s="18"/>
      <c r="L116" s="18"/>
    </row>
    <row r="117" spans="1:12">
      <c r="A117" s="22" t="s">
        <v>15</v>
      </c>
      <c r="B117" s="22" t="s">
        <v>95</v>
      </c>
      <c r="C117" s="22" t="s">
        <v>94</v>
      </c>
      <c r="D117" s="23">
        <v>3</v>
      </c>
      <c r="E117" s="23">
        <v>0</v>
      </c>
      <c r="F117" s="23">
        <f>D117*E117</f>
        <v>0</v>
      </c>
      <c r="G117" s="23">
        <v>0</v>
      </c>
      <c r="H117" s="23">
        <v>0</v>
      </c>
      <c r="I117" s="23">
        <v>0</v>
      </c>
      <c r="J117" s="23">
        <f t="shared" si="13"/>
        <v>0</v>
      </c>
      <c r="K117" s="18"/>
      <c r="L117" s="18"/>
    </row>
    <row r="118" spans="1:12">
      <c r="A118" s="26" t="s">
        <v>15</v>
      </c>
      <c r="B118" s="26" t="s">
        <v>165</v>
      </c>
      <c r="C118" s="26" t="s">
        <v>15</v>
      </c>
      <c r="D118" s="27"/>
      <c r="E118" s="27"/>
      <c r="F118" s="27">
        <f>SUM(F105:F117)</f>
        <v>0</v>
      </c>
      <c r="G118" s="27"/>
      <c r="H118" s="27">
        <f>SUM(H105:H117)</f>
        <v>0</v>
      </c>
      <c r="I118" s="27"/>
      <c r="J118" s="27">
        <f>SUM(J105:J117)</f>
        <v>0</v>
      </c>
      <c r="K118" s="18"/>
      <c r="L118" s="18"/>
    </row>
    <row r="119" spans="1:12">
      <c r="A119" s="22" t="s">
        <v>15</v>
      </c>
      <c r="B119" s="22" t="s">
        <v>15</v>
      </c>
      <c r="C119" s="22" t="s">
        <v>15</v>
      </c>
      <c r="D119" s="23"/>
      <c r="E119" s="23"/>
      <c r="F119" s="23"/>
      <c r="G119" s="23"/>
      <c r="H119" s="23"/>
      <c r="I119" s="23">
        <f>E119+G119</f>
        <v>0</v>
      </c>
      <c r="J119" s="23">
        <f>F119+H119</f>
        <v>0</v>
      </c>
      <c r="K119" s="18"/>
      <c r="L119" s="18"/>
    </row>
    <row r="120" spans="1:12">
      <c r="A120" s="26" t="s">
        <v>15</v>
      </c>
      <c r="B120" s="26" t="s">
        <v>166</v>
      </c>
      <c r="C120" s="26" t="s">
        <v>15</v>
      </c>
      <c r="D120" s="27"/>
      <c r="E120" s="27"/>
      <c r="F120" s="27"/>
      <c r="G120" s="27"/>
      <c r="H120" s="27"/>
      <c r="I120" s="27"/>
      <c r="J120" s="27"/>
      <c r="K120" s="18"/>
      <c r="L120" s="18"/>
    </row>
    <row r="121" spans="1:12">
      <c r="A121" s="28" t="s">
        <v>15</v>
      </c>
      <c r="B121" s="28" t="s">
        <v>80</v>
      </c>
      <c r="C121" s="28" t="s">
        <v>15</v>
      </c>
      <c r="D121" s="29"/>
      <c r="E121" s="29"/>
      <c r="F121" s="29"/>
      <c r="G121" s="29"/>
      <c r="H121" s="29"/>
      <c r="I121" s="29"/>
      <c r="J121" s="29"/>
      <c r="K121" s="18"/>
      <c r="L121" s="18"/>
    </row>
    <row r="122" spans="1:12">
      <c r="A122" s="22" t="s">
        <v>15</v>
      </c>
      <c r="B122" s="22" t="s">
        <v>167</v>
      </c>
      <c r="C122" s="22" t="s">
        <v>77</v>
      </c>
      <c r="D122" s="23">
        <v>3</v>
      </c>
      <c r="E122" s="23">
        <v>0</v>
      </c>
      <c r="F122" s="23">
        <f>D122*E122</f>
        <v>0</v>
      </c>
      <c r="G122" s="23">
        <v>0</v>
      </c>
      <c r="H122" s="23">
        <f>D122*G122</f>
        <v>0</v>
      </c>
      <c r="I122" s="23">
        <f t="shared" ref="I122:J126" si="14">E122+G122</f>
        <v>0</v>
      </c>
      <c r="J122" s="23">
        <f t="shared" si="14"/>
        <v>0</v>
      </c>
      <c r="K122" s="18"/>
      <c r="L122" s="18"/>
    </row>
    <row r="123" spans="1:12">
      <c r="A123" s="22" t="s">
        <v>15</v>
      </c>
      <c r="B123" s="22" t="s">
        <v>168</v>
      </c>
      <c r="C123" s="22" t="s">
        <v>77</v>
      </c>
      <c r="D123" s="23">
        <v>2</v>
      </c>
      <c r="E123" s="23">
        <v>0</v>
      </c>
      <c r="F123" s="23">
        <f>D123*E123</f>
        <v>0</v>
      </c>
      <c r="G123" s="23">
        <v>0</v>
      </c>
      <c r="H123" s="23">
        <f>D123*G123</f>
        <v>0</v>
      </c>
      <c r="I123" s="23">
        <f t="shared" si="14"/>
        <v>0</v>
      </c>
      <c r="J123" s="23">
        <f t="shared" si="14"/>
        <v>0</v>
      </c>
      <c r="K123" s="18"/>
      <c r="L123" s="18"/>
    </row>
    <row r="124" spans="1:12">
      <c r="A124" s="22" t="s">
        <v>15</v>
      </c>
      <c r="B124" s="22" t="s">
        <v>81</v>
      </c>
      <c r="C124" s="22" t="s">
        <v>77</v>
      </c>
      <c r="D124" s="23">
        <v>1</v>
      </c>
      <c r="E124" s="23">
        <v>0</v>
      </c>
      <c r="F124" s="23">
        <f>D124*E124</f>
        <v>0</v>
      </c>
      <c r="G124" s="23">
        <v>0</v>
      </c>
      <c r="H124" s="23">
        <f>D124*G124</f>
        <v>0</v>
      </c>
      <c r="I124" s="23">
        <f t="shared" si="14"/>
        <v>0</v>
      </c>
      <c r="J124" s="23">
        <f t="shared" si="14"/>
        <v>0</v>
      </c>
      <c r="K124" s="18"/>
      <c r="L124" s="18"/>
    </row>
    <row r="125" spans="1:12">
      <c r="A125" s="22" t="s">
        <v>15</v>
      </c>
      <c r="B125" s="22" t="s">
        <v>82</v>
      </c>
      <c r="C125" s="22" t="s">
        <v>77</v>
      </c>
      <c r="D125" s="23">
        <v>3</v>
      </c>
      <c r="E125" s="23">
        <v>0</v>
      </c>
      <c r="F125" s="23">
        <f>D125*E125</f>
        <v>0</v>
      </c>
      <c r="G125" s="23">
        <v>0</v>
      </c>
      <c r="H125" s="23">
        <f>D125*G125</f>
        <v>0</v>
      </c>
      <c r="I125" s="23">
        <f t="shared" si="14"/>
        <v>0</v>
      </c>
      <c r="J125" s="23">
        <f t="shared" si="14"/>
        <v>0</v>
      </c>
      <c r="K125" s="18"/>
      <c r="L125" s="18"/>
    </row>
    <row r="126" spans="1:12">
      <c r="A126" s="22" t="s">
        <v>15</v>
      </c>
      <c r="B126" s="22" t="s">
        <v>83</v>
      </c>
      <c r="C126" s="22" t="s">
        <v>77</v>
      </c>
      <c r="D126" s="23">
        <v>1</v>
      </c>
      <c r="E126" s="23">
        <v>0</v>
      </c>
      <c r="F126" s="23">
        <f>D126*E126</f>
        <v>0</v>
      </c>
      <c r="G126" s="23">
        <v>0</v>
      </c>
      <c r="H126" s="23">
        <f>D126*G126</f>
        <v>0</v>
      </c>
      <c r="I126" s="23">
        <f t="shared" si="14"/>
        <v>0</v>
      </c>
      <c r="J126" s="23">
        <f t="shared" si="14"/>
        <v>0</v>
      </c>
      <c r="K126" s="18"/>
      <c r="L126" s="18"/>
    </row>
    <row r="127" spans="1:12">
      <c r="A127" s="28" t="s">
        <v>15</v>
      </c>
      <c r="B127" s="28" t="s">
        <v>84</v>
      </c>
      <c r="C127" s="28" t="s">
        <v>15</v>
      </c>
      <c r="D127" s="29"/>
      <c r="E127" s="29"/>
      <c r="F127" s="29"/>
      <c r="G127" s="29"/>
      <c r="H127" s="29"/>
      <c r="I127" s="29"/>
      <c r="J127" s="29"/>
      <c r="K127" s="18"/>
      <c r="L127" s="18"/>
    </row>
    <row r="128" spans="1:12">
      <c r="A128" s="22" t="s">
        <v>15</v>
      </c>
      <c r="B128" s="22" t="s">
        <v>85</v>
      </c>
      <c r="C128" s="22" t="s">
        <v>86</v>
      </c>
      <c r="D128" s="23">
        <v>35</v>
      </c>
      <c r="E128" s="23">
        <v>0</v>
      </c>
      <c r="F128" s="23">
        <f>D128*E128</f>
        <v>0</v>
      </c>
      <c r="G128" s="23">
        <v>0</v>
      </c>
      <c r="H128" s="23">
        <f>D128*G128</f>
        <v>0</v>
      </c>
      <c r="I128" s="23">
        <f>E128+G128</f>
        <v>0</v>
      </c>
      <c r="J128" s="23">
        <f>F128+H128</f>
        <v>0</v>
      </c>
      <c r="K128" s="18"/>
      <c r="L128" s="18"/>
    </row>
    <row r="129" spans="1:12">
      <c r="A129" s="22" t="s">
        <v>15</v>
      </c>
      <c r="B129" s="22" t="s">
        <v>87</v>
      </c>
      <c r="C129" s="22" t="s">
        <v>86</v>
      </c>
      <c r="D129" s="23">
        <v>15</v>
      </c>
      <c r="E129" s="23">
        <v>0</v>
      </c>
      <c r="F129" s="23">
        <f>D129*E129</f>
        <v>0</v>
      </c>
      <c r="G129" s="23">
        <v>0</v>
      </c>
      <c r="H129" s="23">
        <f>D129*G129</f>
        <v>0</v>
      </c>
      <c r="I129" s="23">
        <f>E129+G129</f>
        <v>0</v>
      </c>
      <c r="J129" s="23">
        <f>F129+H129</f>
        <v>0</v>
      </c>
      <c r="K129" s="18"/>
      <c r="L129" s="18"/>
    </row>
    <row r="130" spans="1:12">
      <c r="A130" s="28" t="s">
        <v>15</v>
      </c>
      <c r="B130" s="28" t="s">
        <v>88</v>
      </c>
      <c r="C130" s="28" t="s">
        <v>15</v>
      </c>
      <c r="D130" s="29"/>
      <c r="E130" s="29"/>
      <c r="F130" s="29"/>
      <c r="G130" s="29"/>
      <c r="H130" s="29"/>
      <c r="I130" s="29"/>
      <c r="J130" s="29"/>
      <c r="K130" s="18"/>
      <c r="L130" s="18"/>
    </row>
    <row r="131" spans="1:12">
      <c r="A131" s="22" t="s">
        <v>15</v>
      </c>
      <c r="B131" s="22" t="s">
        <v>89</v>
      </c>
      <c r="C131" s="22" t="s">
        <v>77</v>
      </c>
      <c r="D131" s="23">
        <v>20</v>
      </c>
      <c r="E131" s="23">
        <v>0</v>
      </c>
      <c r="F131" s="23">
        <f>D131*E131</f>
        <v>0</v>
      </c>
      <c r="G131" s="23">
        <v>0</v>
      </c>
      <c r="H131" s="23">
        <f>D131*G131</f>
        <v>0</v>
      </c>
      <c r="I131" s="23">
        <f>E131+G131</f>
        <v>0</v>
      </c>
      <c r="J131" s="23">
        <f>F131+H131</f>
        <v>0</v>
      </c>
      <c r="K131" s="18"/>
      <c r="L131" s="18"/>
    </row>
    <row r="132" spans="1:12">
      <c r="A132" s="28" t="s">
        <v>15</v>
      </c>
      <c r="B132" s="28" t="s">
        <v>90</v>
      </c>
      <c r="C132" s="28" t="s">
        <v>15</v>
      </c>
      <c r="D132" s="29"/>
      <c r="E132" s="29"/>
      <c r="F132" s="29"/>
      <c r="G132" s="29"/>
      <c r="H132" s="29"/>
      <c r="I132" s="29"/>
      <c r="J132" s="29"/>
      <c r="K132" s="18"/>
      <c r="L132" s="18"/>
    </row>
    <row r="133" spans="1:12">
      <c r="A133" s="22" t="s">
        <v>15</v>
      </c>
      <c r="B133" s="22" t="s">
        <v>169</v>
      </c>
      <c r="C133" s="22" t="s">
        <v>92</v>
      </c>
      <c r="D133" s="23">
        <v>1</v>
      </c>
      <c r="E133" s="23">
        <v>0</v>
      </c>
      <c r="F133" s="23">
        <v>0</v>
      </c>
      <c r="G133" s="23">
        <v>0</v>
      </c>
      <c r="H133" s="23">
        <v>0</v>
      </c>
      <c r="I133" s="23">
        <f t="shared" ref="I133:J135" si="15">E133+G133</f>
        <v>0</v>
      </c>
      <c r="J133" s="23">
        <f t="shared" si="15"/>
        <v>0</v>
      </c>
      <c r="K133" s="18"/>
      <c r="L133" s="18"/>
    </row>
    <row r="134" spans="1:12">
      <c r="A134" s="22" t="s">
        <v>15</v>
      </c>
      <c r="B134" s="22" t="s">
        <v>93</v>
      </c>
      <c r="C134" s="22" t="s">
        <v>94</v>
      </c>
      <c r="D134" s="23">
        <v>5</v>
      </c>
      <c r="E134" s="23">
        <v>0</v>
      </c>
      <c r="F134" s="23">
        <f>D134*E134</f>
        <v>0</v>
      </c>
      <c r="G134" s="23">
        <v>0</v>
      </c>
      <c r="H134" s="23">
        <v>0</v>
      </c>
      <c r="I134" s="23">
        <v>0</v>
      </c>
      <c r="J134" s="23">
        <f t="shared" si="15"/>
        <v>0</v>
      </c>
      <c r="K134" s="18"/>
      <c r="L134" s="18"/>
    </row>
    <row r="135" spans="1:12">
      <c r="A135" s="22" t="s">
        <v>15</v>
      </c>
      <c r="B135" s="22" t="s">
        <v>95</v>
      </c>
      <c r="C135" s="22" t="s">
        <v>94</v>
      </c>
      <c r="D135" s="23">
        <v>3</v>
      </c>
      <c r="E135" s="23">
        <v>0</v>
      </c>
      <c r="F135" s="23">
        <f>D135*E135</f>
        <v>0</v>
      </c>
      <c r="G135" s="23">
        <v>0</v>
      </c>
      <c r="H135" s="23">
        <v>0</v>
      </c>
      <c r="I135" s="23">
        <f t="shared" si="15"/>
        <v>0</v>
      </c>
      <c r="J135" s="23">
        <f t="shared" si="15"/>
        <v>0</v>
      </c>
      <c r="K135" s="18"/>
      <c r="L135" s="18"/>
    </row>
    <row r="136" spans="1:12">
      <c r="A136" s="26" t="s">
        <v>15</v>
      </c>
      <c r="B136" s="26" t="s">
        <v>170</v>
      </c>
      <c r="C136" s="26" t="s">
        <v>15</v>
      </c>
      <c r="D136" s="27"/>
      <c r="E136" s="27"/>
      <c r="F136" s="27">
        <f>SUM(F121:F135)</f>
        <v>0</v>
      </c>
      <c r="G136" s="27"/>
      <c r="H136" s="27">
        <f>SUM(H121:H135)</f>
        <v>0</v>
      </c>
      <c r="I136" s="27"/>
      <c r="J136" s="27">
        <f>SUM(J121:J135)</f>
        <v>0</v>
      </c>
      <c r="K136" s="18"/>
      <c r="L136" s="18"/>
    </row>
    <row r="137" spans="1:12">
      <c r="A137" s="22" t="s">
        <v>15</v>
      </c>
      <c r="B137" s="22" t="s">
        <v>15</v>
      </c>
      <c r="C137" s="22" t="s">
        <v>15</v>
      </c>
      <c r="D137" s="23"/>
      <c r="E137" s="23"/>
      <c r="F137" s="23"/>
      <c r="G137" s="23"/>
      <c r="H137" s="23"/>
      <c r="I137" s="23">
        <f>E137+G137</f>
        <v>0</v>
      </c>
      <c r="J137" s="23">
        <f>F137+H137</f>
        <v>0</v>
      </c>
      <c r="K137" s="18"/>
      <c r="L137" s="18"/>
    </row>
    <row r="138" spans="1:12">
      <c r="A138" s="26" t="s">
        <v>15</v>
      </c>
      <c r="B138" s="26" t="s">
        <v>99</v>
      </c>
      <c r="C138" s="26" t="s">
        <v>15</v>
      </c>
      <c r="D138" s="27"/>
      <c r="E138" s="27"/>
      <c r="F138" s="27"/>
      <c r="G138" s="27"/>
      <c r="H138" s="27"/>
      <c r="I138" s="27"/>
      <c r="J138" s="27"/>
      <c r="K138" s="18"/>
      <c r="L138" s="18"/>
    </row>
    <row r="139" spans="1:12">
      <c r="A139" s="28" t="s">
        <v>15</v>
      </c>
      <c r="B139" s="28" t="s">
        <v>102</v>
      </c>
      <c r="C139" s="28" t="s">
        <v>15</v>
      </c>
      <c r="D139" s="29"/>
      <c r="E139" s="29"/>
      <c r="F139" s="29"/>
      <c r="G139" s="29"/>
      <c r="H139" s="29"/>
      <c r="I139" s="29"/>
      <c r="J139" s="29"/>
      <c r="K139" s="18"/>
      <c r="L139" s="18"/>
    </row>
    <row r="140" spans="1:12">
      <c r="A140" s="22" t="s">
        <v>15</v>
      </c>
      <c r="B140" s="22" t="s">
        <v>171</v>
      </c>
      <c r="C140" s="22" t="s">
        <v>77</v>
      </c>
      <c r="D140" s="23">
        <v>2</v>
      </c>
      <c r="E140" s="23">
        <v>0</v>
      </c>
      <c r="F140" s="23">
        <f t="shared" ref="F140:F145" si="16">D140*E140</f>
        <v>0</v>
      </c>
      <c r="G140" s="23">
        <v>0</v>
      </c>
      <c r="H140" s="23">
        <f t="shared" ref="H140:H145" si="17">D140*G140</f>
        <v>0</v>
      </c>
      <c r="I140" s="23">
        <f t="shared" ref="I140:J145" si="18">E140+G140</f>
        <v>0</v>
      </c>
      <c r="J140" s="23">
        <f t="shared" si="18"/>
        <v>0</v>
      </c>
      <c r="K140" s="18"/>
      <c r="L140" s="18"/>
    </row>
    <row r="141" spans="1:12" ht="24.75">
      <c r="A141" s="22" t="s">
        <v>15</v>
      </c>
      <c r="B141" s="22" t="s">
        <v>103</v>
      </c>
      <c r="C141" s="22" t="s">
        <v>77</v>
      </c>
      <c r="D141" s="23">
        <v>5</v>
      </c>
      <c r="E141" s="23">
        <v>0</v>
      </c>
      <c r="F141" s="23">
        <f t="shared" si="16"/>
        <v>0</v>
      </c>
      <c r="G141" s="23">
        <v>0</v>
      </c>
      <c r="H141" s="23">
        <f t="shared" si="17"/>
        <v>0</v>
      </c>
      <c r="I141" s="23">
        <f t="shared" si="18"/>
        <v>0</v>
      </c>
      <c r="J141" s="23">
        <f t="shared" si="18"/>
        <v>0</v>
      </c>
      <c r="K141" s="18"/>
      <c r="L141" s="18"/>
    </row>
    <row r="142" spans="1:12" ht="24.75">
      <c r="A142" s="22" t="s">
        <v>15</v>
      </c>
      <c r="B142" s="22" t="s">
        <v>172</v>
      </c>
      <c r="C142" s="22" t="s">
        <v>77</v>
      </c>
      <c r="D142" s="23">
        <v>2</v>
      </c>
      <c r="E142" s="23">
        <v>0</v>
      </c>
      <c r="F142" s="23">
        <f t="shared" si="16"/>
        <v>0</v>
      </c>
      <c r="G142" s="23">
        <v>0</v>
      </c>
      <c r="H142" s="23">
        <f t="shared" si="17"/>
        <v>0</v>
      </c>
      <c r="I142" s="23">
        <f t="shared" si="18"/>
        <v>0</v>
      </c>
      <c r="J142" s="23">
        <f t="shared" si="18"/>
        <v>0</v>
      </c>
      <c r="K142" s="18"/>
      <c r="L142" s="18"/>
    </row>
    <row r="143" spans="1:12" ht="24.75">
      <c r="A143" s="22" t="s">
        <v>15</v>
      </c>
      <c r="B143" s="22" t="s">
        <v>173</v>
      </c>
      <c r="C143" s="22" t="s">
        <v>77</v>
      </c>
      <c r="D143" s="23">
        <v>4</v>
      </c>
      <c r="E143" s="23">
        <v>0</v>
      </c>
      <c r="F143" s="23">
        <f t="shared" si="16"/>
        <v>0</v>
      </c>
      <c r="G143" s="23">
        <v>0</v>
      </c>
      <c r="H143" s="23">
        <f t="shared" si="17"/>
        <v>0</v>
      </c>
      <c r="I143" s="23">
        <f t="shared" si="18"/>
        <v>0</v>
      </c>
      <c r="J143" s="23">
        <f t="shared" si="18"/>
        <v>0</v>
      </c>
      <c r="K143" s="18"/>
      <c r="L143" s="18"/>
    </row>
    <row r="144" spans="1:12" ht="24.75">
      <c r="A144" s="22" t="s">
        <v>15</v>
      </c>
      <c r="B144" s="22" t="s">
        <v>104</v>
      </c>
      <c r="C144" s="22" t="s">
        <v>77</v>
      </c>
      <c r="D144" s="23">
        <v>2</v>
      </c>
      <c r="E144" s="23">
        <v>0</v>
      </c>
      <c r="F144" s="23">
        <f t="shared" si="16"/>
        <v>0</v>
      </c>
      <c r="G144" s="23">
        <v>0</v>
      </c>
      <c r="H144" s="23">
        <f t="shared" si="17"/>
        <v>0</v>
      </c>
      <c r="I144" s="23">
        <f t="shared" si="18"/>
        <v>0</v>
      </c>
      <c r="J144" s="23">
        <f t="shared" si="18"/>
        <v>0</v>
      </c>
      <c r="K144" s="18"/>
      <c r="L144" s="18"/>
    </row>
    <row r="145" spans="1:12">
      <c r="A145" s="22" t="s">
        <v>15</v>
      </c>
      <c r="B145" s="22" t="s">
        <v>174</v>
      </c>
      <c r="C145" s="22" t="s">
        <v>77</v>
      </c>
      <c r="D145" s="23">
        <v>2</v>
      </c>
      <c r="E145" s="23">
        <v>0</v>
      </c>
      <c r="F145" s="23">
        <v>0</v>
      </c>
      <c r="G145" s="23">
        <v>0</v>
      </c>
      <c r="H145" s="23">
        <v>0</v>
      </c>
      <c r="I145" s="23">
        <f t="shared" si="18"/>
        <v>0</v>
      </c>
      <c r="J145" s="23">
        <f t="shared" si="18"/>
        <v>0</v>
      </c>
      <c r="K145" s="18"/>
      <c r="L145" s="18"/>
    </row>
    <row r="146" spans="1:12">
      <c r="A146" s="28" t="s">
        <v>15</v>
      </c>
      <c r="B146" s="28" t="s">
        <v>175</v>
      </c>
      <c r="C146" s="28" t="s">
        <v>15</v>
      </c>
      <c r="D146" s="29"/>
      <c r="E146" s="29"/>
      <c r="F146" s="29"/>
      <c r="G146" s="29"/>
      <c r="H146" s="29"/>
      <c r="I146" s="29"/>
      <c r="J146" s="29"/>
      <c r="K146" s="18"/>
      <c r="L146" s="18"/>
    </row>
    <row r="147" spans="1:12" ht="24.75">
      <c r="A147" s="22" t="s">
        <v>15</v>
      </c>
      <c r="B147" s="22" t="s">
        <v>176</v>
      </c>
      <c r="C147" s="22" t="s">
        <v>77</v>
      </c>
      <c r="D147" s="23">
        <v>3</v>
      </c>
      <c r="E147" s="23">
        <v>0</v>
      </c>
      <c r="F147" s="23">
        <f>D147*E147</f>
        <v>0</v>
      </c>
      <c r="G147" s="23">
        <v>0</v>
      </c>
      <c r="H147" s="23">
        <f>D147*G147</f>
        <v>0</v>
      </c>
      <c r="I147" s="23">
        <f>E147+G147</f>
        <v>0</v>
      </c>
      <c r="J147" s="23">
        <f>F147+H147</f>
        <v>0</v>
      </c>
      <c r="K147" s="18"/>
      <c r="L147" s="18"/>
    </row>
    <row r="148" spans="1:12">
      <c r="A148" s="28" t="s">
        <v>15</v>
      </c>
      <c r="B148" s="28" t="s">
        <v>105</v>
      </c>
      <c r="C148" s="28" t="s">
        <v>15</v>
      </c>
      <c r="D148" s="29"/>
      <c r="E148" s="29"/>
      <c r="F148" s="29"/>
      <c r="G148" s="29"/>
      <c r="H148" s="29"/>
      <c r="I148" s="29"/>
      <c r="J148" s="29"/>
      <c r="K148" s="18"/>
      <c r="L148" s="18"/>
    </row>
    <row r="149" spans="1:12">
      <c r="A149" s="22" t="s">
        <v>15</v>
      </c>
      <c r="B149" s="22" t="s">
        <v>177</v>
      </c>
      <c r="C149" s="22" t="s">
        <v>77</v>
      </c>
      <c r="D149" s="23">
        <v>4</v>
      </c>
      <c r="E149" s="23">
        <v>0</v>
      </c>
      <c r="F149" s="23">
        <f>D149*E149</f>
        <v>0</v>
      </c>
      <c r="G149" s="23">
        <v>0</v>
      </c>
      <c r="H149" s="23">
        <f>D149*G149</f>
        <v>0</v>
      </c>
      <c r="I149" s="23">
        <f t="shared" ref="I149:J151" si="19">E149+G149</f>
        <v>0</v>
      </c>
      <c r="J149" s="23">
        <f t="shared" si="19"/>
        <v>0</v>
      </c>
      <c r="K149" s="18"/>
      <c r="L149" s="18"/>
    </row>
    <row r="150" spans="1:12">
      <c r="A150" s="22" t="s">
        <v>15</v>
      </c>
      <c r="B150" s="22" t="s">
        <v>106</v>
      </c>
      <c r="C150" s="22" t="s">
        <v>77</v>
      </c>
      <c r="D150" s="23">
        <v>3</v>
      </c>
      <c r="E150" s="23">
        <v>0</v>
      </c>
      <c r="F150" s="23">
        <f>D150*E150</f>
        <v>0</v>
      </c>
      <c r="G150" s="23">
        <v>0</v>
      </c>
      <c r="H150" s="23">
        <f>D150*G150</f>
        <v>0</v>
      </c>
      <c r="I150" s="23">
        <f t="shared" si="19"/>
        <v>0</v>
      </c>
      <c r="J150" s="23">
        <f t="shared" si="19"/>
        <v>0</v>
      </c>
      <c r="K150" s="18"/>
      <c r="L150" s="18"/>
    </row>
    <row r="151" spans="1:12">
      <c r="A151" s="22" t="s">
        <v>15</v>
      </c>
      <c r="B151" s="22" t="s">
        <v>107</v>
      </c>
      <c r="C151" s="22" t="s">
        <v>77</v>
      </c>
      <c r="D151" s="23">
        <v>7</v>
      </c>
      <c r="E151" s="23">
        <v>0</v>
      </c>
      <c r="F151" s="23">
        <f>D151*E151</f>
        <v>0</v>
      </c>
      <c r="G151" s="23">
        <v>0</v>
      </c>
      <c r="H151" s="23">
        <v>0</v>
      </c>
      <c r="I151" s="23">
        <f t="shared" si="19"/>
        <v>0</v>
      </c>
      <c r="J151" s="23">
        <f t="shared" si="19"/>
        <v>0</v>
      </c>
      <c r="K151" s="18"/>
      <c r="L151" s="18"/>
    </row>
    <row r="152" spans="1:12">
      <c r="A152" s="28" t="s">
        <v>15</v>
      </c>
      <c r="B152" s="28" t="s">
        <v>108</v>
      </c>
      <c r="C152" s="28" t="s">
        <v>15</v>
      </c>
      <c r="D152" s="29"/>
      <c r="E152" s="29"/>
      <c r="F152" s="29"/>
      <c r="G152" s="29"/>
      <c r="H152" s="29"/>
      <c r="I152" s="29"/>
      <c r="J152" s="29"/>
      <c r="K152" s="18"/>
      <c r="L152" s="18"/>
    </row>
    <row r="153" spans="1:12" ht="24.75">
      <c r="A153" s="22" t="s">
        <v>15</v>
      </c>
      <c r="B153" s="22" t="s">
        <v>109</v>
      </c>
      <c r="C153" s="22" t="s">
        <v>77</v>
      </c>
      <c r="D153" s="23">
        <v>13</v>
      </c>
      <c r="E153" s="23">
        <v>0</v>
      </c>
      <c r="F153" s="23">
        <f>D153*E153</f>
        <v>0</v>
      </c>
      <c r="G153" s="23">
        <v>0</v>
      </c>
      <c r="H153" s="23">
        <f>D153*G153</f>
        <v>0</v>
      </c>
      <c r="I153" s="23">
        <f>E153+G153</f>
        <v>0</v>
      </c>
      <c r="J153" s="23">
        <f>F153+H153</f>
        <v>0</v>
      </c>
      <c r="K153" s="18"/>
      <c r="L153" s="18"/>
    </row>
    <row r="154" spans="1:12" ht="24.75">
      <c r="A154" s="22" t="s">
        <v>15</v>
      </c>
      <c r="B154" s="22" t="s">
        <v>178</v>
      </c>
      <c r="C154" s="22" t="s">
        <v>77</v>
      </c>
      <c r="D154" s="23">
        <v>1</v>
      </c>
      <c r="E154" s="23">
        <v>0</v>
      </c>
      <c r="F154" s="23">
        <v>0</v>
      </c>
      <c r="G154" s="23">
        <v>0</v>
      </c>
      <c r="H154" s="23">
        <f>D154*G154</f>
        <v>0</v>
      </c>
      <c r="I154" s="23">
        <f>E154+G154</f>
        <v>0</v>
      </c>
      <c r="J154" s="23">
        <f>F154+H154</f>
        <v>0</v>
      </c>
      <c r="K154" s="18"/>
      <c r="L154" s="18"/>
    </row>
    <row r="155" spans="1:12">
      <c r="A155" s="28" t="s">
        <v>15</v>
      </c>
      <c r="B155" s="28" t="s">
        <v>110</v>
      </c>
      <c r="C155" s="28" t="s">
        <v>15</v>
      </c>
      <c r="D155" s="29"/>
      <c r="E155" s="29"/>
      <c r="F155" s="29"/>
      <c r="G155" s="29"/>
      <c r="H155" s="29"/>
      <c r="I155" s="29"/>
      <c r="J155" s="29"/>
      <c r="K155" s="18"/>
      <c r="L155" s="18"/>
    </row>
    <row r="156" spans="1:12" ht="24.75">
      <c r="A156" s="22" t="s">
        <v>15</v>
      </c>
      <c r="B156" s="22" t="s">
        <v>111</v>
      </c>
      <c r="C156" s="22" t="s">
        <v>77</v>
      </c>
      <c r="D156" s="23">
        <v>16</v>
      </c>
      <c r="E156" s="23">
        <v>0</v>
      </c>
      <c r="F156" s="23">
        <v>0</v>
      </c>
      <c r="G156" s="23">
        <v>0</v>
      </c>
      <c r="H156" s="23">
        <v>0</v>
      </c>
      <c r="I156" s="23">
        <f>E156+G156</f>
        <v>0</v>
      </c>
      <c r="J156" s="23">
        <f>F156+H156</f>
        <v>0</v>
      </c>
      <c r="K156" s="18"/>
      <c r="L156" s="18"/>
    </row>
    <row r="157" spans="1:12">
      <c r="A157" s="28" t="s">
        <v>15</v>
      </c>
      <c r="B157" s="28" t="s">
        <v>112</v>
      </c>
      <c r="C157" s="28" t="s">
        <v>15</v>
      </c>
      <c r="D157" s="29"/>
      <c r="E157" s="29"/>
      <c r="F157" s="29"/>
      <c r="G157" s="29"/>
      <c r="H157" s="29"/>
      <c r="I157" s="29"/>
      <c r="J157" s="29"/>
      <c r="K157" s="18"/>
      <c r="L157" s="18"/>
    </row>
    <row r="158" spans="1:12">
      <c r="A158" s="22" t="s">
        <v>15</v>
      </c>
      <c r="B158" s="22" t="s">
        <v>113</v>
      </c>
      <c r="C158" s="22" t="s">
        <v>77</v>
      </c>
      <c r="D158" s="23">
        <v>25</v>
      </c>
      <c r="E158" s="23">
        <v>0</v>
      </c>
      <c r="F158" s="23">
        <f t="shared" ref="F158:F165" si="20">D158*E158</f>
        <v>0</v>
      </c>
      <c r="G158" s="23">
        <v>0</v>
      </c>
      <c r="H158" s="23">
        <v>0</v>
      </c>
      <c r="I158" s="23">
        <f t="shared" ref="I158:I168" si="21">E158+G158</f>
        <v>0</v>
      </c>
      <c r="J158" s="23">
        <f t="shared" ref="J158:J168" si="22">F158+H158</f>
        <v>0</v>
      </c>
      <c r="K158" s="18"/>
      <c r="L158" s="18"/>
    </row>
    <row r="159" spans="1:12">
      <c r="A159" s="22" t="s">
        <v>15</v>
      </c>
      <c r="B159" s="22" t="s">
        <v>114</v>
      </c>
      <c r="C159" s="22" t="s">
        <v>77</v>
      </c>
      <c r="D159" s="23">
        <v>16</v>
      </c>
      <c r="E159" s="23">
        <v>0</v>
      </c>
      <c r="F159" s="23">
        <f t="shared" si="20"/>
        <v>0</v>
      </c>
      <c r="G159" s="23">
        <v>0</v>
      </c>
      <c r="H159" s="23">
        <v>0</v>
      </c>
      <c r="I159" s="23">
        <f t="shared" si="21"/>
        <v>0</v>
      </c>
      <c r="J159" s="23">
        <f t="shared" si="22"/>
        <v>0</v>
      </c>
      <c r="K159" s="18"/>
      <c r="L159" s="18"/>
    </row>
    <row r="160" spans="1:12">
      <c r="A160" s="22" t="s">
        <v>15</v>
      </c>
      <c r="B160" s="22" t="s">
        <v>179</v>
      </c>
      <c r="C160" s="22" t="s">
        <v>77</v>
      </c>
      <c r="D160" s="23">
        <v>1</v>
      </c>
      <c r="E160" s="23">
        <v>0</v>
      </c>
      <c r="F160" s="23">
        <f t="shared" si="20"/>
        <v>0</v>
      </c>
      <c r="G160" s="23">
        <v>0</v>
      </c>
      <c r="H160" s="23">
        <f t="shared" ref="H158:H165" si="23">D160*G160</f>
        <v>0</v>
      </c>
      <c r="I160" s="23">
        <f t="shared" si="21"/>
        <v>0</v>
      </c>
      <c r="J160" s="23">
        <f t="shared" si="22"/>
        <v>0</v>
      </c>
      <c r="K160" s="18"/>
      <c r="L160" s="18"/>
    </row>
    <row r="161" spans="1:12">
      <c r="A161" s="22" t="s">
        <v>15</v>
      </c>
      <c r="B161" s="22" t="s">
        <v>115</v>
      </c>
      <c r="C161" s="22" t="s">
        <v>77</v>
      </c>
      <c r="D161" s="23">
        <v>15</v>
      </c>
      <c r="E161" s="23">
        <v>0</v>
      </c>
      <c r="F161" s="23">
        <f t="shared" si="20"/>
        <v>0</v>
      </c>
      <c r="G161" s="23">
        <v>0</v>
      </c>
      <c r="H161" s="23">
        <f t="shared" si="23"/>
        <v>0</v>
      </c>
      <c r="I161" s="23">
        <f t="shared" si="21"/>
        <v>0</v>
      </c>
      <c r="J161" s="23">
        <f t="shared" si="22"/>
        <v>0</v>
      </c>
      <c r="K161" s="18"/>
      <c r="L161" s="18"/>
    </row>
    <row r="162" spans="1:12">
      <c r="A162" s="22" t="s">
        <v>15</v>
      </c>
      <c r="B162" s="22" t="s">
        <v>116</v>
      </c>
      <c r="C162" s="22" t="s">
        <v>77</v>
      </c>
      <c r="D162" s="23">
        <v>25</v>
      </c>
      <c r="E162" s="23">
        <v>0</v>
      </c>
      <c r="F162" s="23">
        <f t="shared" si="20"/>
        <v>0</v>
      </c>
      <c r="G162" s="23">
        <v>0</v>
      </c>
      <c r="H162" s="23">
        <f t="shared" si="23"/>
        <v>0</v>
      </c>
      <c r="I162" s="23">
        <f t="shared" si="21"/>
        <v>0</v>
      </c>
      <c r="J162" s="23">
        <f t="shared" si="22"/>
        <v>0</v>
      </c>
      <c r="K162" s="18"/>
      <c r="L162" s="18"/>
    </row>
    <row r="163" spans="1:12">
      <c r="A163" s="22" t="s">
        <v>15</v>
      </c>
      <c r="B163" s="22" t="s">
        <v>117</v>
      </c>
      <c r="C163" s="22" t="s">
        <v>77</v>
      </c>
      <c r="D163" s="23">
        <v>20</v>
      </c>
      <c r="E163" s="23">
        <v>0</v>
      </c>
      <c r="F163" s="23">
        <f t="shared" si="20"/>
        <v>0</v>
      </c>
      <c r="G163" s="23">
        <v>0</v>
      </c>
      <c r="H163" s="23">
        <f t="shared" si="23"/>
        <v>0</v>
      </c>
      <c r="I163" s="23">
        <f t="shared" si="21"/>
        <v>0</v>
      </c>
      <c r="J163" s="23">
        <f t="shared" si="22"/>
        <v>0</v>
      </c>
      <c r="K163" s="18"/>
      <c r="L163" s="18"/>
    </row>
    <row r="164" spans="1:12">
      <c r="A164" s="22" t="s">
        <v>15</v>
      </c>
      <c r="B164" s="22" t="s">
        <v>118</v>
      </c>
      <c r="C164" s="22" t="s">
        <v>77</v>
      </c>
      <c r="D164" s="23">
        <v>15</v>
      </c>
      <c r="E164" s="23">
        <v>0</v>
      </c>
      <c r="F164" s="23">
        <f t="shared" si="20"/>
        <v>0</v>
      </c>
      <c r="G164" s="23">
        <v>0</v>
      </c>
      <c r="H164" s="23">
        <f t="shared" si="23"/>
        <v>0</v>
      </c>
      <c r="I164" s="23">
        <f t="shared" si="21"/>
        <v>0</v>
      </c>
      <c r="J164" s="23">
        <f t="shared" si="22"/>
        <v>0</v>
      </c>
      <c r="K164" s="18"/>
      <c r="L164" s="18"/>
    </row>
    <row r="165" spans="1:12">
      <c r="A165" s="22" t="s">
        <v>15</v>
      </c>
      <c r="B165" s="22" t="s">
        <v>119</v>
      </c>
      <c r="C165" s="22" t="s">
        <v>77</v>
      </c>
      <c r="D165" s="23">
        <v>10</v>
      </c>
      <c r="E165" s="23">
        <v>0</v>
      </c>
      <c r="F165" s="23">
        <f t="shared" si="20"/>
        <v>0</v>
      </c>
      <c r="G165" s="23">
        <v>0</v>
      </c>
      <c r="H165" s="23">
        <v>0</v>
      </c>
      <c r="I165" s="23">
        <f t="shared" si="21"/>
        <v>0</v>
      </c>
      <c r="J165" s="23">
        <f t="shared" si="22"/>
        <v>0</v>
      </c>
      <c r="K165" s="18"/>
      <c r="L165" s="18"/>
    </row>
    <row r="166" spans="1:12">
      <c r="A166" s="22" t="s">
        <v>15</v>
      </c>
      <c r="B166" s="22" t="s">
        <v>15</v>
      </c>
      <c r="C166" s="22" t="s">
        <v>15</v>
      </c>
      <c r="D166" s="23"/>
      <c r="E166" s="23"/>
      <c r="F166" s="23"/>
      <c r="G166" s="23"/>
      <c r="H166" s="23"/>
      <c r="I166" s="23">
        <f t="shared" si="21"/>
        <v>0</v>
      </c>
      <c r="J166" s="23">
        <f t="shared" si="22"/>
        <v>0</v>
      </c>
      <c r="K166" s="18"/>
      <c r="L166" s="18"/>
    </row>
    <row r="167" spans="1:12">
      <c r="A167" s="22" t="s">
        <v>120</v>
      </c>
      <c r="B167" s="22" t="s">
        <v>121</v>
      </c>
      <c r="C167" s="22" t="s">
        <v>86</v>
      </c>
      <c r="D167" s="23">
        <v>20</v>
      </c>
      <c r="E167" s="23">
        <v>0</v>
      </c>
      <c r="F167" s="23">
        <f>D167*E167</f>
        <v>0</v>
      </c>
      <c r="G167" s="23">
        <v>0</v>
      </c>
      <c r="H167" s="23">
        <f>D167*G167</f>
        <v>0</v>
      </c>
      <c r="I167" s="23">
        <f t="shared" si="21"/>
        <v>0</v>
      </c>
      <c r="J167" s="23">
        <f t="shared" si="22"/>
        <v>0</v>
      </c>
      <c r="K167" s="18"/>
      <c r="L167" s="18"/>
    </row>
    <row r="168" spans="1:12">
      <c r="A168" s="22" t="s">
        <v>122</v>
      </c>
      <c r="B168" s="22" t="s">
        <v>123</v>
      </c>
      <c r="C168" s="22" t="s">
        <v>86</v>
      </c>
      <c r="D168" s="23">
        <v>10</v>
      </c>
      <c r="E168" s="23">
        <v>0</v>
      </c>
      <c r="F168" s="23">
        <f>D168*E168</f>
        <v>0</v>
      </c>
      <c r="G168" s="23">
        <v>0</v>
      </c>
      <c r="H168" s="23">
        <v>0</v>
      </c>
      <c r="I168" s="23">
        <f t="shared" si="21"/>
        <v>0</v>
      </c>
      <c r="J168" s="23">
        <f t="shared" si="22"/>
        <v>0</v>
      </c>
      <c r="K168" s="18"/>
      <c r="L168" s="18"/>
    </row>
    <row r="169" spans="1:12">
      <c r="A169" s="28" t="s">
        <v>15</v>
      </c>
      <c r="B169" s="28" t="s">
        <v>124</v>
      </c>
      <c r="C169" s="28" t="s">
        <v>15</v>
      </c>
      <c r="D169" s="29"/>
      <c r="E169" s="29"/>
      <c r="F169" s="29"/>
      <c r="G169" s="29"/>
      <c r="H169" s="29"/>
      <c r="I169" s="29"/>
      <c r="J169" s="29"/>
      <c r="K169" s="18"/>
      <c r="L169" s="18"/>
    </row>
    <row r="170" spans="1:12">
      <c r="A170" s="22" t="s">
        <v>120</v>
      </c>
      <c r="B170" s="22" t="s">
        <v>125</v>
      </c>
      <c r="C170" s="22" t="s">
        <v>86</v>
      </c>
      <c r="D170" s="23">
        <v>16</v>
      </c>
      <c r="E170" s="23">
        <v>0</v>
      </c>
      <c r="F170" s="23">
        <f>D170*E170</f>
        <v>0</v>
      </c>
      <c r="G170" s="23">
        <v>0</v>
      </c>
      <c r="H170" s="23">
        <f>D170*G170</f>
        <v>0</v>
      </c>
      <c r="I170" s="23">
        <f t="shared" ref="I170:J172" si="24">E170+G170</f>
        <v>0</v>
      </c>
      <c r="J170" s="23">
        <f t="shared" si="24"/>
        <v>0</v>
      </c>
      <c r="K170" s="18"/>
      <c r="L170" s="18"/>
    </row>
    <row r="171" spans="1:12">
      <c r="A171" s="22" t="s">
        <v>122</v>
      </c>
      <c r="B171" s="22" t="s">
        <v>180</v>
      </c>
      <c r="C171" s="22" t="s">
        <v>86</v>
      </c>
      <c r="D171" s="23">
        <v>8</v>
      </c>
      <c r="E171" s="23">
        <v>0</v>
      </c>
      <c r="F171" s="23">
        <f>D171*E171</f>
        <v>0</v>
      </c>
      <c r="G171" s="23">
        <v>0</v>
      </c>
      <c r="H171" s="23">
        <f>D171*G171</f>
        <v>0</v>
      </c>
      <c r="I171" s="23">
        <f t="shared" si="24"/>
        <v>0</v>
      </c>
      <c r="J171" s="23">
        <f t="shared" si="24"/>
        <v>0</v>
      </c>
      <c r="K171" s="18"/>
      <c r="L171" s="18"/>
    </row>
    <row r="172" spans="1:12">
      <c r="A172" s="22" t="s">
        <v>15</v>
      </c>
      <c r="B172" s="22" t="s">
        <v>126</v>
      </c>
      <c r="C172" s="22" t="s">
        <v>92</v>
      </c>
      <c r="D172" s="23">
        <v>1</v>
      </c>
      <c r="E172" s="23">
        <v>0</v>
      </c>
      <c r="F172" s="23">
        <f>D172*E172</f>
        <v>0</v>
      </c>
      <c r="G172" s="23">
        <v>0</v>
      </c>
      <c r="H172" s="23">
        <v>0</v>
      </c>
      <c r="I172" s="23">
        <f t="shared" si="24"/>
        <v>0</v>
      </c>
      <c r="J172" s="23">
        <f t="shared" si="24"/>
        <v>0</v>
      </c>
      <c r="K172" s="18"/>
      <c r="L172" s="18"/>
    </row>
    <row r="173" spans="1:12">
      <c r="A173" s="28" t="s">
        <v>15</v>
      </c>
      <c r="B173" s="28" t="s">
        <v>127</v>
      </c>
      <c r="C173" s="28" t="s">
        <v>15</v>
      </c>
      <c r="D173" s="29"/>
      <c r="E173" s="29"/>
      <c r="F173" s="29"/>
      <c r="G173" s="29"/>
      <c r="H173" s="29"/>
      <c r="I173" s="29"/>
      <c r="J173" s="29"/>
      <c r="K173" s="18"/>
      <c r="L173" s="18"/>
    </row>
    <row r="174" spans="1:12">
      <c r="A174" s="22" t="s">
        <v>15</v>
      </c>
      <c r="B174" s="22" t="s">
        <v>128</v>
      </c>
      <c r="C174" s="22" t="s">
        <v>86</v>
      </c>
      <c r="D174" s="23">
        <v>300</v>
      </c>
      <c r="E174" s="23">
        <v>0</v>
      </c>
      <c r="F174" s="23">
        <f>D174*E174</f>
        <v>0</v>
      </c>
      <c r="G174" s="23">
        <v>0</v>
      </c>
      <c r="H174" s="23">
        <f>D174*G174</f>
        <v>0</v>
      </c>
      <c r="I174" s="23">
        <f>E174+G174</f>
        <v>0</v>
      </c>
      <c r="J174" s="23">
        <f>F174+H174</f>
        <v>0</v>
      </c>
      <c r="K174" s="18"/>
      <c r="L174" s="18"/>
    </row>
    <row r="175" spans="1:12">
      <c r="A175" s="22" t="s">
        <v>15</v>
      </c>
      <c r="B175" s="22" t="s">
        <v>129</v>
      </c>
      <c r="C175" s="22" t="s">
        <v>86</v>
      </c>
      <c r="D175" s="23">
        <v>155</v>
      </c>
      <c r="E175" s="23">
        <v>0</v>
      </c>
      <c r="F175" s="23">
        <f>D175*E175</f>
        <v>0</v>
      </c>
      <c r="G175" s="23">
        <v>0</v>
      </c>
      <c r="H175" s="23">
        <f>D175*G175</f>
        <v>0</v>
      </c>
      <c r="I175" s="23">
        <f>E175+G175</f>
        <v>0</v>
      </c>
      <c r="J175" s="23">
        <f>F175+H175</f>
        <v>0</v>
      </c>
      <c r="K175" s="18"/>
      <c r="L175" s="18"/>
    </row>
    <row r="176" spans="1:12">
      <c r="A176" s="28" t="s">
        <v>15</v>
      </c>
      <c r="B176" s="28" t="s">
        <v>131</v>
      </c>
      <c r="C176" s="28" t="s">
        <v>15</v>
      </c>
      <c r="D176" s="29"/>
      <c r="E176" s="29"/>
      <c r="F176" s="29"/>
      <c r="G176" s="29"/>
      <c r="H176" s="29"/>
      <c r="I176" s="29"/>
      <c r="J176" s="29"/>
      <c r="K176" s="18"/>
      <c r="L176" s="18"/>
    </row>
    <row r="177" spans="1:12">
      <c r="A177" s="22" t="s">
        <v>15</v>
      </c>
      <c r="B177" s="22" t="s">
        <v>132</v>
      </c>
      <c r="C177" s="22" t="s">
        <v>86</v>
      </c>
      <c r="D177" s="23">
        <v>40</v>
      </c>
      <c r="E177" s="23">
        <v>0</v>
      </c>
      <c r="F177" s="23">
        <v>0</v>
      </c>
      <c r="G177" s="23">
        <v>0</v>
      </c>
      <c r="H177" s="23">
        <f>D177*G177</f>
        <v>0</v>
      </c>
      <c r="I177" s="23">
        <f>E177+G177</f>
        <v>0</v>
      </c>
      <c r="J177" s="23">
        <f>F177+H177</f>
        <v>0</v>
      </c>
      <c r="K177" s="18"/>
      <c r="L177" s="18"/>
    </row>
    <row r="178" spans="1:12">
      <c r="A178" s="28" t="s">
        <v>15</v>
      </c>
      <c r="B178" s="28" t="s">
        <v>134</v>
      </c>
      <c r="C178" s="28" t="s">
        <v>15</v>
      </c>
      <c r="D178" s="29"/>
      <c r="E178" s="29"/>
      <c r="F178" s="29"/>
      <c r="G178" s="29"/>
      <c r="H178" s="29"/>
      <c r="I178" s="29"/>
      <c r="J178" s="29"/>
      <c r="K178" s="18"/>
      <c r="L178" s="18"/>
    </row>
    <row r="179" spans="1:12">
      <c r="A179" s="22" t="s">
        <v>15</v>
      </c>
      <c r="B179" s="22" t="s">
        <v>135</v>
      </c>
      <c r="C179" s="22" t="s">
        <v>77</v>
      </c>
      <c r="D179" s="23">
        <v>55</v>
      </c>
      <c r="E179" s="23">
        <v>0</v>
      </c>
      <c r="F179" s="23">
        <f>D179*E179</f>
        <v>0</v>
      </c>
      <c r="G179" s="23">
        <v>0</v>
      </c>
      <c r="H179" s="23">
        <f>D179*G179</f>
        <v>0</v>
      </c>
      <c r="I179" s="23">
        <f>E179+G179</f>
        <v>0</v>
      </c>
      <c r="J179" s="23">
        <f>F179+H179</f>
        <v>0</v>
      </c>
      <c r="K179" s="18"/>
      <c r="L179" s="18"/>
    </row>
    <row r="180" spans="1:12">
      <c r="A180" s="28" t="s">
        <v>15</v>
      </c>
      <c r="B180" s="28" t="s">
        <v>136</v>
      </c>
      <c r="C180" s="28" t="s">
        <v>15</v>
      </c>
      <c r="D180" s="29"/>
      <c r="E180" s="29"/>
      <c r="F180" s="29"/>
      <c r="G180" s="29"/>
      <c r="H180" s="29"/>
      <c r="I180" s="29"/>
      <c r="J180" s="29"/>
      <c r="K180" s="18"/>
      <c r="L180" s="18"/>
    </row>
    <row r="181" spans="1:12">
      <c r="A181" s="22" t="s">
        <v>15</v>
      </c>
      <c r="B181" s="22" t="s">
        <v>137</v>
      </c>
      <c r="C181" s="22" t="s">
        <v>77</v>
      </c>
      <c r="D181" s="23">
        <v>230</v>
      </c>
      <c r="E181" s="23">
        <v>0</v>
      </c>
      <c r="F181" s="23">
        <f>D181*E181</f>
        <v>0</v>
      </c>
      <c r="G181" s="23">
        <v>0</v>
      </c>
      <c r="H181" s="23">
        <f>D181*G181</f>
        <v>0</v>
      </c>
      <c r="I181" s="23">
        <f>E181+G181</f>
        <v>0</v>
      </c>
      <c r="J181" s="23">
        <f>F181+H181</f>
        <v>0</v>
      </c>
      <c r="K181" s="18"/>
      <c r="L181" s="18"/>
    </row>
    <row r="182" spans="1:12">
      <c r="A182" s="22" t="s">
        <v>15</v>
      </c>
      <c r="B182" s="22" t="s">
        <v>138</v>
      </c>
      <c r="C182" s="22" t="s">
        <v>77</v>
      </c>
      <c r="D182" s="23">
        <v>20</v>
      </c>
      <c r="E182" s="23">
        <v>0</v>
      </c>
      <c r="F182" s="23">
        <f>D182*E182</f>
        <v>0</v>
      </c>
      <c r="G182" s="23">
        <v>0</v>
      </c>
      <c r="H182" s="23">
        <f>D182*G182</f>
        <v>0</v>
      </c>
      <c r="I182" s="23">
        <f>E182+G182</f>
        <v>0</v>
      </c>
      <c r="J182" s="23">
        <f>F182+H182</f>
        <v>0</v>
      </c>
      <c r="K182" s="18"/>
      <c r="L182" s="18"/>
    </row>
    <row r="183" spans="1:12">
      <c r="A183" s="28" t="s">
        <v>15</v>
      </c>
      <c r="B183" s="28" t="s">
        <v>139</v>
      </c>
      <c r="C183" s="28" t="s">
        <v>15</v>
      </c>
      <c r="D183" s="29"/>
      <c r="E183" s="29"/>
      <c r="F183" s="29"/>
      <c r="G183" s="29"/>
      <c r="H183" s="29"/>
      <c r="I183" s="29"/>
      <c r="J183" s="29"/>
      <c r="K183" s="18"/>
      <c r="L183" s="18"/>
    </row>
    <row r="184" spans="1:12">
      <c r="A184" s="22" t="s">
        <v>15</v>
      </c>
      <c r="B184" s="22" t="s">
        <v>140</v>
      </c>
      <c r="C184" s="22" t="s">
        <v>77</v>
      </c>
      <c r="D184" s="23">
        <v>20</v>
      </c>
      <c r="E184" s="23">
        <v>0</v>
      </c>
      <c r="F184" s="23">
        <f>D184*E184</f>
        <v>0</v>
      </c>
      <c r="G184" s="23">
        <v>0</v>
      </c>
      <c r="H184" s="23">
        <f>D184*G184</f>
        <v>0</v>
      </c>
      <c r="I184" s="23">
        <f>E184+G184</f>
        <v>0</v>
      </c>
      <c r="J184" s="23">
        <f>F184+H184</f>
        <v>0</v>
      </c>
      <c r="K184" s="18"/>
      <c r="L184" s="18"/>
    </row>
    <row r="185" spans="1:12">
      <c r="A185" s="22" t="s">
        <v>15</v>
      </c>
      <c r="B185" s="22" t="s">
        <v>141</v>
      </c>
      <c r="C185" s="22" t="s">
        <v>92</v>
      </c>
      <c r="D185" s="23">
        <v>1</v>
      </c>
      <c r="E185" s="23">
        <v>0</v>
      </c>
      <c r="F185" s="23">
        <v>0</v>
      </c>
      <c r="G185" s="23">
        <v>0</v>
      </c>
      <c r="H185" s="23">
        <f>D185*G185</f>
        <v>0</v>
      </c>
      <c r="I185" s="23">
        <f>E185+G185</f>
        <v>0</v>
      </c>
      <c r="J185" s="23">
        <f>F185+H185</f>
        <v>0</v>
      </c>
      <c r="K185" s="18"/>
      <c r="L185" s="18"/>
    </row>
    <row r="186" spans="1:12">
      <c r="A186" s="28" t="s">
        <v>15</v>
      </c>
      <c r="B186" s="28" t="s">
        <v>142</v>
      </c>
      <c r="C186" s="28" t="s">
        <v>15</v>
      </c>
      <c r="D186" s="29"/>
      <c r="E186" s="29"/>
      <c r="F186" s="29"/>
      <c r="G186" s="29"/>
      <c r="H186" s="29"/>
      <c r="I186" s="29"/>
      <c r="J186" s="29"/>
      <c r="K186" s="18"/>
      <c r="L186" s="18"/>
    </row>
    <row r="187" spans="1:12">
      <c r="A187" s="22" t="s">
        <v>15</v>
      </c>
      <c r="B187" s="22" t="s">
        <v>143</v>
      </c>
      <c r="C187" s="22" t="s">
        <v>92</v>
      </c>
      <c r="D187" s="23">
        <v>1</v>
      </c>
      <c r="E187" s="23">
        <v>0</v>
      </c>
      <c r="F187" s="23">
        <f>D187*E187</f>
        <v>0</v>
      </c>
      <c r="G187" s="23">
        <v>0</v>
      </c>
      <c r="H187" s="23">
        <f>D187*G187</f>
        <v>0</v>
      </c>
      <c r="I187" s="23">
        <f>E187+G187</f>
        <v>0</v>
      </c>
      <c r="J187" s="23">
        <f>F187+H187</f>
        <v>0</v>
      </c>
      <c r="K187" s="18"/>
      <c r="L187" s="18"/>
    </row>
    <row r="188" spans="1:12">
      <c r="A188" s="28" t="s">
        <v>15</v>
      </c>
      <c r="B188" s="28" t="s">
        <v>90</v>
      </c>
      <c r="C188" s="28" t="s">
        <v>15</v>
      </c>
      <c r="D188" s="29"/>
      <c r="E188" s="29"/>
      <c r="F188" s="29"/>
      <c r="G188" s="29"/>
      <c r="H188" s="29"/>
      <c r="I188" s="29"/>
      <c r="J188" s="29"/>
      <c r="K188" s="18"/>
      <c r="L188" s="18"/>
    </row>
    <row r="189" spans="1:12">
      <c r="A189" s="22" t="s">
        <v>15</v>
      </c>
      <c r="B189" s="22" t="s">
        <v>144</v>
      </c>
      <c r="C189" s="22" t="s">
        <v>94</v>
      </c>
      <c r="D189" s="23">
        <v>8</v>
      </c>
      <c r="E189" s="23">
        <v>0</v>
      </c>
      <c r="F189" s="23">
        <f>D189*E189</f>
        <v>0</v>
      </c>
      <c r="G189" s="23">
        <v>0</v>
      </c>
      <c r="H189" s="23">
        <f>D189*G189</f>
        <v>0</v>
      </c>
      <c r="I189" s="23">
        <f t="shared" ref="I189:J192" si="25">E189+G189</f>
        <v>0</v>
      </c>
      <c r="J189" s="23">
        <f t="shared" si="25"/>
        <v>0</v>
      </c>
      <c r="K189" s="18"/>
      <c r="L189" s="18"/>
    </row>
    <row r="190" spans="1:12">
      <c r="A190" s="22" t="s">
        <v>15</v>
      </c>
      <c r="B190" s="22" t="s">
        <v>145</v>
      </c>
      <c r="C190" s="22" t="s">
        <v>94</v>
      </c>
      <c r="D190" s="23">
        <v>8</v>
      </c>
      <c r="E190" s="23">
        <v>0</v>
      </c>
      <c r="F190" s="23">
        <f>D190*E190</f>
        <v>0</v>
      </c>
      <c r="G190" s="23">
        <v>0</v>
      </c>
      <c r="H190" s="23">
        <f>D190*G190</f>
        <v>0</v>
      </c>
      <c r="I190" s="23">
        <f t="shared" si="25"/>
        <v>0</v>
      </c>
      <c r="J190" s="23">
        <f t="shared" si="25"/>
        <v>0</v>
      </c>
      <c r="K190" s="18"/>
      <c r="L190" s="18"/>
    </row>
    <row r="191" spans="1:12">
      <c r="A191" s="22" t="s">
        <v>15</v>
      </c>
      <c r="B191" s="22" t="s">
        <v>146</v>
      </c>
      <c r="C191" s="22" t="s">
        <v>94</v>
      </c>
      <c r="D191" s="23">
        <v>6</v>
      </c>
      <c r="E191" s="23">
        <v>0</v>
      </c>
      <c r="F191" s="23">
        <f>D191*E191</f>
        <v>0</v>
      </c>
      <c r="G191" s="23">
        <v>0</v>
      </c>
      <c r="H191" s="23">
        <f>D191*G191</f>
        <v>0</v>
      </c>
      <c r="I191" s="23">
        <f t="shared" si="25"/>
        <v>0</v>
      </c>
      <c r="J191" s="23">
        <f t="shared" si="25"/>
        <v>0</v>
      </c>
      <c r="K191" s="18"/>
      <c r="L191" s="18"/>
    </row>
    <row r="192" spans="1:12">
      <c r="A192" s="22" t="s">
        <v>15</v>
      </c>
      <c r="B192" s="22" t="s">
        <v>95</v>
      </c>
      <c r="C192" s="22" t="s">
        <v>94</v>
      </c>
      <c r="D192" s="23">
        <v>25</v>
      </c>
      <c r="E192" s="23">
        <v>0</v>
      </c>
      <c r="F192" s="23">
        <f>D192*E192</f>
        <v>0</v>
      </c>
      <c r="G192" s="23">
        <v>0</v>
      </c>
      <c r="H192" s="23">
        <f>D192*G192</f>
        <v>0</v>
      </c>
      <c r="I192" s="23">
        <f t="shared" si="25"/>
        <v>0</v>
      </c>
      <c r="J192" s="23">
        <f t="shared" si="25"/>
        <v>0</v>
      </c>
      <c r="K192" s="18"/>
      <c r="L192" s="18"/>
    </row>
    <row r="193" spans="1:12">
      <c r="A193" s="28" t="s">
        <v>15</v>
      </c>
      <c r="B193" s="28" t="s">
        <v>147</v>
      </c>
      <c r="C193" s="28" t="s">
        <v>15</v>
      </c>
      <c r="D193" s="29"/>
      <c r="E193" s="29"/>
      <c r="F193" s="29"/>
      <c r="G193" s="29"/>
      <c r="H193" s="29"/>
      <c r="I193" s="29"/>
      <c r="J193" s="29"/>
      <c r="K193" s="18"/>
      <c r="L193" s="18"/>
    </row>
    <row r="194" spans="1:12">
      <c r="A194" s="28" t="s">
        <v>15</v>
      </c>
      <c r="B194" s="28" t="s">
        <v>148</v>
      </c>
      <c r="C194" s="28" t="s">
        <v>15</v>
      </c>
      <c r="D194" s="29"/>
      <c r="E194" s="29"/>
      <c r="F194" s="29"/>
      <c r="G194" s="29"/>
      <c r="H194" s="29"/>
      <c r="I194" s="29"/>
      <c r="J194" s="29"/>
      <c r="K194" s="18"/>
      <c r="L194" s="18"/>
    </row>
    <row r="195" spans="1:12">
      <c r="A195" s="22" t="s">
        <v>15</v>
      </c>
      <c r="B195" s="22" t="s">
        <v>149</v>
      </c>
      <c r="C195" s="22" t="s">
        <v>94</v>
      </c>
      <c r="D195" s="23">
        <v>15</v>
      </c>
      <c r="E195" s="23">
        <v>0</v>
      </c>
      <c r="F195" s="23">
        <f>D195*E195</f>
        <v>0</v>
      </c>
      <c r="G195" s="23">
        <v>0</v>
      </c>
      <c r="H195" s="23">
        <f>D195*G195</f>
        <v>0</v>
      </c>
      <c r="I195" s="23">
        <f>E195+G195</f>
        <v>0</v>
      </c>
      <c r="J195" s="23">
        <f>F195+H195</f>
        <v>0</v>
      </c>
      <c r="K195" s="18"/>
      <c r="L195" s="18"/>
    </row>
    <row r="196" spans="1:12">
      <c r="A196" s="22" t="s">
        <v>15</v>
      </c>
      <c r="B196" s="22" t="s">
        <v>150</v>
      </c>
      <c r="C196" s="22" t="s">
        <v>94</v>
      </c>
      <c r="D196" s="23">
        <v>5</v>
      </c>
      <c r="E196" s="23">
        <v>0</v>
      </c>
      <c r="F196" s="23">
        <f>D196*E196</f>
        <v>0</v>
      </c>
      <c r="G196" s="23">
        <v>0</v>
      </c>
      <c r="H196" s="23">
        <v>0</v>
      </c>
      <c r="I196" s="23">
        <f>E196+G196</f>
        <v>0</v>
      </c>
      <c r="J196" s="23">
        <f>F196+H196</f>
        <v>0</v>
      </c>
      <c r="K196" s="18"/>
      <c r="L196" s="18"/>
    </row>
    <row r="197" spans="1:12">
      <c r="A197" s="26" t="s">
        <v>15</v>
      </c>
      <c r="B197" s="26" t="s">
        <v>151</v>
      </c>
      <c r="C197" s="26" t="s">
        <v>15</v>
      </c>
      <c r="D197" s="27"/>
      <c r="E197" s="27"/>
      <c r="F197" s="27">
        <f>SUM(F139:F196)</f>
        <v>0</v>
      </c>
      <c r="G197" s="27"/>
      <c r="H197" s="27">
        <f>SUM(H139:H196)</f>
        <v>0</v>
      </c>
      <c r="I197" s="27"/>
      <c r="J197" s="27">
        <f>SUM(J139:J196)</f>
        <v>0</v>
      </c>
      <c r="K197" s="18"/>
      <c r="L197" s="18"/>
    </row>
    <row r="198" spans="1:12" ht="16.5">
      <c r="A198" s="24" t="s">
        <v>15</v>
      </c>
      <c r="B198" s="24" t="s">
        <v>181</v>
      </c>
      <c r="C198" s="24" t="s">
        <v>15</v>
      </c>
      <c r="D198" s="25"/>
      <c r="E198" s="25"/>
      <c r="F198" s="25">
        <f>SUM(F95:F101,F103,F105:F117,F119,F121:F135,F137,F139:F196)</f>
        <v>0</v>
      </c>
      <c r="G198" s="25"/>
      <c r="H198" s="25">
        <f>SUM(H95:H101,H103,H105:H117,H119,H121:H135,H137,H139:H196)</f>
        <v>0</v>
      </c>
      <c r="I198" s="25"/>
      <c r="J198" s="25">
        <f>SUM(J95:J101,J103,J105:J117,J119,J121:J135,J137,J139:J196)</f>
        <v>0</v>
      </c>
      <c r="K198" s="18"/>
      <c r="L198" s="18"/>
    </row>
    <row r="199" spans="1:12">
      <c r="A199" s="22" t="s">
        <v>15</v>
      </c>
      <c r="B199" s="22" t="s">
        <v>15</v>
      </c>
      <c r="C199" s="22" t="s">
        <v>15</v>
      </c>
      <c r="D199" s="23"/>
      <c r="E199" s="23"/>
      <c r="F199" s="23"/>
      <c r="G199" s="23"/>
      <c r="H199" s="23"/>
      <c r="I199" s="23">
        <f>E199+G199</f>
        <v>0</v>
      </c>
      <c r="J199" s="23">
        <f>F199+H199</f>
        <v>0</v>
      </c>
      <c r="K199" s="18"/>
      <c r="L199" s="18"/>
    </row>
    <row r="200" spans="1:12" ht="16.5">
      <c r="A200" s="24" t="s">
        <v>15</v>
      </c>
      <c r="B200" s="24" t="s">
        <v>182</v>
      </c>
      <c r="C200" s="24" t="s">
        <v>15</v>
      </c>
      <c r="D200" s="25"/>
      <c r="E200" s="25"/>
      <c r="F200" s="25"/>
      <c r="G200" s="25"/>
      <c r="H200" s="25"/>
      <c r="I200" s="25"/>
      <c r="J200" s="25"/>
      <c r="K200" s="18"/>
      <c r="L200" s="18"/>
    </row>
    <row r="201" spans="1:12">
      <c r="A201" s="26" t="s">
        <v>15</v>
      </c>
      <c r="B201" s="26" t="s">
        <v>62</v>
      </c>
      <c r="C201" s="26" t="s">
        <v>15</v>
      </c>
      <c r="D201" s="27"/>
      <c r="E201" s="27"/>
      <c r="F201" s="27"/>
      <c r="G201" s="27"/>
      <c r="H201" s="27"/>
      <c r="I201" s="27"/>
      <c r="J201" s="27"/>
      <c r="K201" s="18"/>
      <c r="L201" s="18"/>
    </row>
    <row r="202" spans="1:12" ht="24.75">
      <c r="A202" s="22" t="s">
        <v>63</v>
      </c>
      <c r="B202" s="22" t="s">
        <v>64</v>
      </c>
      <c r="C202" s="22" t="s">
        <v>65</v>
      </c>
      <c r="D202" s="23">
        <v>12</v>
      </c>
      <c r="E202" s="23">
        <v>0</v>
      </c>
      <c r="F202" s="23">
        <f>D202*E202</f>
        <v>0</v>
      </c>
      <c r="G202" s="23">
        <v>0</v>
      </c>
      <c r="H202" s="23">
        <f>D202*G202</f>
        <v>0</v>
      </c>
      <c r="I202" s="23">
        <f t="shared" ref="I202:J206" si="26">E202+G202</f>
        <v>0</v>
      </c>
      <c r="J202" s="23">
        <f t="shared" si="26"/>
        <v>0</v>
      </c>
      <c r="K202" s="18"/>
      <c r="L202" s="18"/>
    </row>
    <row r="203" spans="1:12" ht="24.75">
      <c r="A203" s="22" t="s">
        <v>183</v>
      </c>
      <c r="B203" s="22" t="s">
        <v>184</v>
      </c>
      <c r="C203" s="22" t="s">
        <v>65</v>
      </c>
      <c r="D203" s="23">
        <v>6</v>
      </c>
      <c r="E203" s="23">
        <v>0</v>
      </c>
      <c r="F203" s="23">
        <f>D203*E203</f>
        <v>0</v>
      </c>
      <c r="G203" s="23">
        <v>0</v>
      </c>
      <c r="H203" s="23">
        <f>D203*G203</f>
        <v>0</v>
      </c>
      <c r="I203" s="23">
        <f t="shared" si="26"/>
        <v>0</v>
      </c>
      <c r="J203" s="23">
        <f t="shared" si="26"/>
        <v>0</v>
      </c>
      <c r="K203" s="18"/>
      <c r="L203" s="18"/>
    </row>
    <row r="204" spans="1:12" ht="24.75">
      <c r="A204" s="22" t="s">
        <v>156</v>
      </c>
      <c r="B204" s="22" t="s">
        <v>157</v>
      </c>
      <c r="C204" s="22" t="s">
        <v>65</v>
      </c>
      <c r="D204" s="23">
        <v>2</v>
      </c>
      <c r="E204" s="23">
        <v>0</v>
      </c>
      <c r="F204" s="23">
        <f>D204*E204</f>
        <v>0</v>
      </c>
      <c r="G204" s="23">
        <v>0</v>
      </c>
      <c r="H204" s="23">
        <f>D204*G204</f>
        <v>0</v>
      </c>
      <c r="I204" s="23">
        <f t="shared" si="26"/>
        <v>0</v>
      </c>
      <c r="J204" s="23">
        <f t="shared" si="26"/>
        <v>0</v>
      </c>
      <c r="K204" s="18"/>
      <c r="L204" s="18"/>
    </row>
    <row r="205" spans="1:12" ht="24.75">
      <c r="A205" s="22" t="s">
        <v>158</v>
      </c>
      <c r="B205" s="22" t="s">
        <v>159</v>
      </c>
      <c r="C205" s="22" t="s">
        <v>65</v>
      </c>
      <c r="D205" s="23">
        <v>2</v>
      </c>
      <c r="E205" s="23">
        <v>0</v>
      </c>
      <c r="F205" s="23">
        <f>D205*E205</f>
        <v>0</v>
      </c>
      <c r="G205" s="23">
        <v>0</v>
      </c>
      <c r="H205" s="23">
        <f>D205*G205</f>
        <v>0</v>
      </c>
      <c r="I205" s="23">
        <f t="shared" si="26"/>
        <v>0</v>
      </c>
      <c r="J205" s="23">
        <f t="shared" si="26"/>
        <v>0</v>
      </c>
      <c r="K205" s="18"/>
      <c r="L205" s="18"/>
    </row>
    <row r="206" spans="1:12" ht="24.75">
      <c r="A206" s="22" t="s">
        <v>160</v>
      </c>
      <c r="B206" s="22" t="s">
        <v>161</v>
      </c>
      <c r="C206" s="22" t="s">
        <v>65</v>
      </c>
      <c r="D206" s="23">
        <v>2</v>
      </c>
      <c r="E206" s="23">
        <v>0</v>
      </c>
      <c r="F206" s="23">
        <f>D206*E206</f>
        <v>0</v>
      </c>
      <c r="G206" s="23">
        <v>0</v>
      </c>
      <c r="H206" s="23">
        <f>D206*G206</f>
        <v>0</v>
      </c>
      <c r="I206" s="23">
        <f t="shared" si="26"/>
        <v>0</v>
      </c>
      <c r="J206" s="23">
        <f t="shared" si="26"/>
        <v>0</v>
      </c>
      <c r="K206" s="18"/>
      <c r="L206" s="18"/>
    </row>
    <row r="207" spans="1:12">
      <c r="A207" s="26" t="s">
        <v>15</v>
      </c>
      <c r="B207" s="26" t="s">
        <v>78</v>
      </c>
      <c r="C207" s="26" t="s">
        <v>15</v>
      </c>
      <c r="D207" s="27"/>
      <c r="E207" s="27"/>
      <c r="F207" s="27">
        <f>SUM(F202:F206)</f>
        <v>0</v>
      </c>
      <c r="G207" s="27"/>
      <c r="H207" s="27">
        <f>SUM(H202:H206)</f>
        <v>0</v>
      </c>
      <c r="I207" s="27"/>
      <c r="J207" s="27">
        <f>SUM(J202:J206)</f>
        <v>0</v>
      </c>
      <c r="K207" s="18"/>
      <c r="L207" s="18"/>
    </row>
    <row r="208" spans="1:12">
      <c r="A208" s="22" t="s">
        <v>15</v>
      </c>
      <c r="B208" s="22" t="s">
        <v>15</v>
      </c>
      <c r="C208" s="22" t="s">
        <v>15</v>
      </c>
      <c r="D208" s="23"/>
      <c r="E208" s="23"/>
      <c r="F208" s="23"/>
      <c r="G208" s="23"/>
      <c r="H208" s="23"/>
      <c r="I208" s="23">
        <f>E208+G208</f>
        <v>0</v>
      </c>
      <c r="J208" s="23">
        <f>F208+H208</f>
        <v>0</v>
      </c>
      <c r="K208" s="18"/>
      <c r="L208" s="18"/>
    </row>
    <row r="209" spans="1:12">
      <c r="A209" s="26" t="s">
        <v>15</v>
      </c>
      <c r="B209" s="26" t="s">
        <v>185</v>
      </c>
      <c r="C209" s="26" t="s">
        <v>15</v>
      </c>
      <c r="D209" s="27"/>
      <c r="E209" s="27"/>
      <c r="F209" s="27"/>
      <c r="G209" s="27"/>
      <c r="H209" s="27"/>
      <c r="I209" s="27"/>
      <c r="J209" s="27"/>
      <c r="K209" s="18"/>
      <c r="L209" s="18"/>
    </row>
    <row r="210" spans="1:12">
      <c r="A210" s="28" t="s">
        <v>15</v>
      </c>
      <c r="B210" s="28" t="s">
        <v>80</v>
      </c>
      <c r="C210" s="28" t="s">
        <v>15</v>
      </c>
      <c r="D210" s="29"/>
      <c r="E210" s="29"/>
      <c r="F210" s="29"/>
      <c r="G210" s="29"/>
      <c r="H210" s="29"/>
      <c r="I210" s="29"/>
      <c r="J210" s="29"/>
      <c r="K210" s="18"/>
      <c r="L210" s="18"/>
    </row>
    <row r="211" spans="1:12">
      <c r="A211" s="22" t="s">
        <v>15</v>
      </c>
      <c r="B211" s="22" t="s">
        <v>167</v>
      </c>
      <c r="C211" s="22" t="s">
        <v>77</v>
      </c>
      <c r="D211" s="23">
        <v>3</v>
      </c>
      <c r="E211" s="23">
        <v>0</v>
      </c>
      <c r="F211" s="23">
        <f>D211*E211</f>
        <v>0</v>
      </c>
      <c r="G211" s="23">
        <v>0</v>
      </c>
      <c r="H211" s="23">
        <f>D211*G211</f>
        <v>0</v>
      </c>
      <c r="I211" s="23">
        <f t="shared" ref="I211:J214" si="27">E211+G211</f>
        <v>0</v>
      </c>
      <c r="J211" s="23">
        <f t="shared" si="27"/>
        <v>0</v>
      </c>
      <c r="K211" s="18"/>
      <c r="L211" s="18"/>
    </row>
    <row r="212" spans="1:12">
      <c r="A212" s="22" t="s">
        <v>15</v>
      </c>
      <c r="B212" s="22" t="s">
        <v>81</v>
      </c>
      <c r="C212" s="22" t="s">
        <v>77</v>
      </c>
      <c r="D212" s="23">
        <v>2</v>
      </c>
      <c r="E212" s="23">
        <v>0</v>
      </c>
      <c r="F212" s="23">
        <f>D212*E212</f>
        <v>0</v>
      </c>
      <c r="G212" s="23">
        <v>0</v>
      </c>
      <c r="H212" s="23">
        <f>D212*G212</f>
        <v>0</v>
      </c>
      <c r="I212" s="23">
        <f t="shared" si="27"/>
        <v>0</v>
      </c>
      <c r="J212" s="23">
        <f t="shared" si="27"/>
        <v>0</v>
      </c>
      <c r="K212" s="18"/>
      <c r="L212" s="18"/>
    </row>
    <row r="213" spans="1:12">
      <c r="A213" s="22" t="s">
        <v>15</v>
      </c>
      <c r="B213" s="22" t="s">
        <v>82</v>
      </c>
      <c r="C213" s="22" t="s">
        <v>77</v>
      </c>
      <c r="D213" s="23">
        <v>9</v>
      </c>
      <c r="E213" s="23">
        <v>0</v>
      </c>
      <c r="F213" s="23">
        <f>D213*E213</f>
        <v>0</v>
      </c>
      <c r="G213" s="23">
        <v>0</v>
      </c>
      <c r="H213" s="23">
        <f>D213*G213</f>
        <v>0</v>
      </c>
      <c r="I213" s="23">
        <f t="shared" si="27"/>
        <v>0</v>
      </c>
      <c r="J213" s="23">
        <f t="shared" si="27"/>
        <v>0</v>
      </c>
      <c r="K213" s="18"/>
      <c r="L213" s="18"/>
    </row>
    <row r="214" spans="1:12">
      <c r="A214" s="22" t="s">
        <v>15</v>
      </c>
      <c r="B214" s="22" t="s">
        <v>83</v>
      </c>
      <c r="C214" s="22" t="s">
        <v>77</v>
      </c>
      <c r="D214" s="23">
        <v>1</v>
      </c>
      <c r="E214" s="23">
        <v>0</v>
      </c>
      <c r="F214" s="23">
        <f>D214*E214</f>
        <v>0</v>
      </c>
      <c r="G214" s="23">
        <v>0</v>
      </c>
      <c r="H214" s="23">
        <f>D214*G214</f>
        <v>0</v>
      </c>
      <c r="I214" s="23">
        <f t="shared" si="27"/>
        <v>0</v>
      </c>
      <c r="J214" s="23">
        <f t="shared" si="27"/>
        <v>0</v>
      </c>
      <c r="K214" s="18"/>
      <c r="L214" s="18"/>
    </row>
    <row r="215" spans="1:12">
      <c r="A215" s="28" t="s">
        <v>15</v>
      </c>
      <c r="B215" s="28" t="s">
        <v>84</v>
      </c>
      <c r="C215" s="28" t="s">
        <v>15</v>
      </c>
      <c r="D215" s="29"/>
      <c r="E215" s="29"/>
      <c r="F215" s="29"/>
      <c r="G215" s="29"/>
      <c r="H215" s="29"/>
      <c r="I215" s="29"/>
      <c r="J215" s="29"/>
      <c r="K215" s="18"/>
      <c r="L215" s="18"/>
    </row>
    <row r="216" spans="1:12">
      <c r="A216" s="22" t="s">
        <v>15</v>
      </c>
      <c r="B216" s="22" t="s">
        <v>85</v>
      </c>
      <c r="C216" s="22" t="s">
        <v>86</v>
      </c>
      <c r="D216" s="23">
        <v>30</v>
      </c>
      <c r="E216" s="23">
        <v>0</v>
      </c>
      <c r="F216" s="23">
        <f>D216*E216</f>
        <v>0</v>
      </c>
      <c r="G216" s="23">
        <v>0</v>
      </c>
      <c r="H216" s="23">
        <f>D216*G216</f>
        <v>0</v>
      </c>
      <c r="I216" s="23">
        <f>E216+G216</f>
        <v>0</v>
      </c>
      <c r="J216" s="23">
        <f>F216+H216</f>
        <v>0</v>
      </c>
      <c r="K216" s="18"/>
      <c r="L216" s="18"/>
    </row>
    <row r="217" spans="1:12">
      <c r="A217" s="22" t="s">
        <v>15</v>
      </c>
      <c r="B217" s="22" t="s">
        <v>87</v>
      </c>
      <c r="C217" s="22" t="s">
        <v>86</v>
      </c>
      <c r="D217" s="23">
        <v>10</v>
      </c>
      <c r="E217" s="23">
        <v>0</v>
      </c>
      <c r="F217" s="23">
        <f>D217*E217</f>
        <v>0</v>
      </c>
      <c r="G217" s="23">
        <v>0</v>
      </c>
      <c r="H217" s="23">
        <f>D217*G217</f>
        <v>0</v>
      </c>
      <c r="I217" s="23">
        <f>E217+G217</f>
        <v>0</v>
      </c>
      <c r="J217" s="23">
        <f>F217+H217</f>
        <v>0</v>
      </c>
      <c r="K217" s="18"/>
      <c r="L217" s="18"/>
    </row>
    <row r="218" spans="1:12">
      <c r="A218" s="28" t="s">
        <v>15</v>
      </c>
      <c r="B218" s="28" t="s">
        <v>88</v>
      </c>
      <c r="C218" s="28" t="s">
        <v>15</v>
      </c>
      <c r="D218" s="29"/>
      <c r="E218" s="29"/>
      <c r="F218" s="29"/>
      <c r="G218" s="29"/>
      <c r="H218" s="29"/>
      <c r="I218" s="29"/>
      <c r="J218" s="29"/>
      <c r="K218" s="18"/>
      <c r="L218" s="18"/>
    </row>
    <row r="219" spans="1:12">
      <c r="A219" s="22" t="s">
        <v>15</v>
      </c>
      <c r="B219" s="22" t="s">
        <v>89</v>
      </c>
      <c r="C219" s="22" t="s">
        <v>77</v>
      </c>
      <c r="D219" s="23">
        <v>30</v>
      </c>
      <c r="E219" s="23">
        <v>0</v>
      </c>
      <c r="F219" s="23">
        <f>D219*E219</f>
        <v>0</v>
      </c>
      <c r="G219" s="23">
        <v>0</v>
      </c>
      <c r="H219" s="23">
        <f>D219*G219</f>
        <v>0</v>
      </c>
      <c r="I219" s="23">
        <f>E219+G219</f>
        <v>0</v>
      </c>
      <c r="J219" s="23">
        <f>F219+H219</f>
        <v>0</v>
      </c>
      <c r="K219" s="18"/>
      <c r="L219" s="18"/>
    </row>
    <row r="220" spans="1:12">
      <c r="A220" s="28" t="s">
        <v>15</v>
      </c>
      <c r="B220" s="28" t="s">
        <v>90</v>
      </c>
      <c r="C220" s="28" t="s">
        <v>15</v>
      </c>
      <c r="D220" s="29"/>
      <c r="E220" s="29"/>
      <c r="F220" s="29"/>
      <c r="G220" s="29"/>
      <c r="H220" s="29"/>
      <c r="I220" s="29"/>
      <c r="J220" s="29"/>
      <c r="K220" s="18"/>
      <c r="L220" s="18"/>
    </row>
    <row r="221" spans="1:12">
      <c r="A221" s="22" t="s">
        <v>15</v>
      </c>
      <c r="B221" s="22" t="s">
        <v>91</v>
      </c>
      <c r="C221" s="22" t="s">
        <v>92</v>
      </c>
      <c r="D221" s="23">
        <v>1</v>
      </c>
      <c r="E221" s="23">
        <v>0</v>
      </c>
      <c r="F221" s="23">
        <f>D221*E221</f>
        <v>0</v>
      </c>
      <c r="G221" s="23">
        <v>0</v>
      </c>
      <c r="H221" s="23">
        <f>D221*G221</f>
        <v>0</v>
      </c>
      <c r="I221" s="23">
        <f t="shared" ref="I221:J223" si="28">E221+G221</f>
        <v>0</v>
      </c>
      <c r="J221" s="23">
        <f t="shared" si="28"/>
        <v>0</v>
      </c>
      <c r="K221" s="18"/>
      <c r="L221" s="18"/>
    </row>
    <row r="222" spans="1:12">
      <c r="A222" s="22" t="s">
        <v>15</v>
      </c>
      <c r="B222" s="22" t="s">
        <v>93</v>
      </c>
      <c r="C222" s="22" t="s">
        <v>94</v>
      </c>
      <c r="D222" s="23">
        <v>8</v>
      </c>
      <c r="E222" s="23">
        <v>0</v>
      </c>
      <c r="F222" s="23">
        <f>D222*E222</f>
        <v>0</v>
      </c>
      <c r="G222" s="23">
        <v>0</v>
      </c>
      <c r="H222" s="23">
        <f>D222*G222</f>
        <v>0</v>
      </c>
      <c r="I222" s="23">
        <f t="shared" si="28"/>
        <v>0</v>
      </c>
      <c r="J222" s="23">
        <f t="shared" si="28"/>
        <v>0</v>
      </c>
      <c r="K222" s="18"/>
      <c r="L222" s="18"/>
    </row>
    <row r="223" spans="1:12">
      <c r="A223" s="22" t="s">
        <v>15</v>
      </c>
      <c r="B223" s="22" t="s">
        <v>95</v>
      </c>
      <c r="C223" s="22" t="s">
        <v>94</v>
      </c>
      <c r="D223" s="23">
        <v>4</v>
      </c>
      <c r="E223" s="23">
        <v>0</v>
      </c>
      <c r="F223" s="23">
        <f>D223*E223</f>
        <v>0</v>
      </c>
      <c r="G223" s="23">
        <v>0</v>
      </c>
      <c r="H223" s="23">
        <f>D223*G223</f>
        <v>0</v>
      </c>
      <c r="I223" s="23">
        <f t="shared" si="28"/>
        <v>0</v>
      </c>
      <c r="J223" s="23">
        <f t="shared" si="28"/>
        <v>0</v>
      </c>
      <c r="K223" s="18"/>
      <c r="L223" s="18"/>
    </row>
    <row r="224" spans="1:12">
      <c r="A224" s="26" t="s">
        <v>15</v>
      </c>
      <c r="B224" s="26" t="s">
        <v>186</v>
      </c>
      <c r="C224" s="26" t="s">
        <v>15</v>
      </c>
      <c r="D224" s="27"/>
      <c r="E224" s="27"/>
      <c r="F224" s="27">
        <f>SUM(F210:F223)</f>
        <v>0</v>
      </c>
      <c r="G224" s="27"/>
      <c r="H224" s="27">
        <f>SUM(H210:H223)</f>
        <v>0</v>
      </c>
      <c r="I224" s="27"/>
      <c r="J224" s="27">
        <f>SUM(J210:J223)</f>
        <v>0</v>
      </c>
      <c r="K224" s="18"/>
      <c r="L224" s="18"/>
    </row>
    <row r="225" spans="1:12">
      <c r="A225" s="22" t="s">
        <v>15</v>
      </c>
      <c r="B225" s="22" t="s">
        <v>15</v>
      </c>
      <c r="C225" s="22" t="s">
        <v>15</v>
      </c>
      <c r="D225" s="23"/>
      <c r="E225" s="23"/>
      <c r="F225" s="23"/>
      <c r="G225" s="23"/>
      <c r="H225" s="23"/>
      <c r="I225" s="23">
        <f>E225+G225</f>
        <v>0</v>
      </c>
      <c r="J225" s="23">
        <f>F225+H225</f>
        <v>0</v>
      </c>
      <c r="K225" s="18"/>
      <c r="L225" s="18"/>
    </row>
    <row r="226" spans="1:12">
      <c r="A226" s="26" t="s">
        <v>15</v>
      </c>
      <c r="B226" s="26" t="s">
        <v>99</v>
      </c>
      <c r="C226" s="26" t="s">
        <v>15</v>
      </c>
      <c r="D226" s="27"/>
      <c r="E226" s="27"/>
      <c r="F226" s="27"/>
      <c r="G226" s="27"/>
      <c r="H226" s="27"/>
      <c r="I226" s="27"/>
      <c r="J226" s="27"/>
      <c r="K226" s="18"/>
      <c r="L226" s="18"/>
    </row>
    <row r="227" spans="1:12">
      <c r="A227" s="28" t="s">
        <v>15</v>
      </c>
      <c r="B227" s="28" t="s">
        <v>187</v>
      </c>
      <c r="C227" s="28" t="s">
        <v>15</v>
      </c>
      <c r="D227" s="29"/>
      <c r="E227" s="29"/>
      <c r="F227" s="29"/>
      <c r="G227" s="29"/>
      <c r="H227" s="29"/>
      <c r="I227" s="29"/>
      <c r="J227" s="29"/>
      <c r="K227" s="18"/>
      <c r="L227" s="18"/>
    </row>
    <row r="228" spans="1:12" ht="24.75">
      <c r="A228" s="22" t="s">
        <v>15</v>
      </c>
      <c r="B228" s="22" t="s">
        <v>103</v>
      </c>
      <c r="C228" s="22" t="s">
        <v>77</v>
      </c>
      <c r="D228" s="23">
        <v>1</v>
      </c>
      <c r="E228" s="23">
        <v>0</v>
      </c>
      <c r="F228" s="23">
        <f>D228*E228</f>
        <v>0</v>
      </c>
      <c r="G228" s="23">
        <v>0</v>
      </c>
      <c r="H228" s="23">
        <f>D228*G228</f>
        <v>0</v>
      </c>
      <c r="I228" s="23">
        <f t="shared" ref="I228:J231" si="29">E228+G228</f>
        <v>0</v>
      </c>
      <c r="J228" s="23">
        <f t="shared" si="29"/>
        <v>0</v>
      </c>
      <c r="K228" s="18"/>
      <c r="L228" s="18"/>
    </row>
    <row r="229" spans="1:12" ht="24.75">
      <c r="A229" s="22" t="s">
        <v>15</v>
      </c>
      <c r="B229" s="22" t="s">
        <v>172</v>
      </c>
      <c r="C229" s="22" t="s">
        <v>77</v>
      </c>
      <c r="D229" s="23">
        <v>2</v>
      </c>
      <c r="E229" s="23">
        <v>0</v>
      </c>
      <c r="F229" s="23">
        <f>D229*E229</f>
        <v>0</v>
      </c>
      <c r="G229" s="23">
        <v>0</v>
      </c>
      <c r="H229" s="23">
        <f>D229*G229</f>
        <v>0</v>
      </c>
      <c r="I229" s="23">
        <f t="shared" si="29"/>
        <v>0</v>
      </c>
      <c r="J229" s="23">
        <f t="shared" si="29"/>
        <v>0</v>
      </c>
      <c r="K229" s="18"/>
      <c r="L229" s="18"/>
    </row>
    <row r="230" spans="1:12" ht="24.75">
      <c r="A230" s="22" t="s">
        <v>15</v>
      </c>
      <c r="B230" s="22" t="s">
        <v>173</v>
      </c>
      <c r="C230" s="22" t="s">
        <v>77</v>
      </c>
      <c r="D230" s="23">
        <v>10</v>
      </c>
      <c r="E230" s="23">
        <v>0</v>
      </c>
      <c r="F230" s="23">
        <f>D230*E230</f>
        <v>0</v>
      </c>
      <c r="G230" s="23">
        <v>0</v>
      </c>
      <c r="H230" s="23">
        <f>D230*G230</f>
        <v>0</v>
      </c>
      <c r="I230" s="23">
        <f t="shared" si="29"/>
        <v>0</v>
      </c>
      <c r="J230" s="23">
        <f t="shared" si="29"/>
        <v>0</v>
      </c>
      <c r="K230" s="18"/>
      <c r="L230" s="18"/>
    </row>
    <row r="231" spans="1:12" ht="24.75">
      <c r="A231" s="22" t="s">
        <v>15</v>
      </c>
      <c r="B231" s="22" t="s">
        <v>104</v>
      </c>
      <c r="C231" s="22" t="s">
        <v>77</v>
      </c>
      <c r="D231" s="23">
        <v>1</v>
      </c>
      <c r="E231" s="23">
        <v>0</v>
      </c>
      <c r="F231" s="23">
        <f>D231*E231</f>
        <v>0</v>
      </c>
      <c r="G231" s="23">
        <v>0</v>
      </c>
      <c r="H231" s="23">
        <f>D231*G231</f>
        <v>0</v>
      </c>
      <c r="I231" s="23">
        <f t="shared" si="29"/>
        <v>0</v>
      </c>
      <c r="J231" s="23">
        <f t="shared" si="29"/>
        <v>0</v>
      </c>
      <c r="K231" s="18"/>
      <c r="L231" s="18"/>
    </row>
    <row r="232" spans="1:12">
      <c r="A232" s="28" t="s">
        <v>15</v>
      </c>
      <c r="B232" s="28" t="s">
        <v>175</v>
      </c>
      <c r="C232" s="28" t="s">
        <v>15</v>
      </c>
      <c r="D232" s="29"/>
      <c r="E232" s="29"/>
      <c r="F232" s="29"/>
      <c r="G232" s="29"/>
      <c r="H232" s="29"/>
      <c r="I232" s="29"/>
      <c r="J232" s="29"/>
      <c r="K232" s="18"/>
      <c r="L232" s="18"/>
    </row>
    <row r="233" spans="1:12" ht="24.75">
      <c r="A233" s="22" t="s">
        <v>15</v>
      </c>
      <c r="B233" s="22" t="s">
        <v>176</v>
      </c>
      <c r="C233" s="22" t="s">
        <v>77</v>
      </c>
      <c r="D233" s="23">
        <v>3</v>
      </c>
      <c r="E233" s="23">
        <v>0</v>
      </c>
      <c r="F233" s="23">
        <f>D233*E233</f>
        <v>0</v>
      </c>
      <c r="G233" s="23">
        <v>0</v>
      </c>
      <c r="H233" s="23">
        <f>D233*G233</f>
        <v>0</v>
      </c>
      <c r="I233" s="23">
        <f>E233+G233</f>
        <v>0</v>
      </c>
      <c r="J233" s="23">
        <f>F233+H233</f>
        <v>0</v>
      </c>
      <c r="K233" s="18"/>
      <c r="L233" s="18"/>
    </row>
    <row r="234" spans="1:12">
      <c r="A234" s="28" t="s">
        <v>15</v>
      </c>
      <c r="B234" s="28" t="s">
        <v>105</v>
      </c>
      <c r="C234" s="28" t="s">
        <v>15</v>
      </c>
      <c r="D234" s="29"/>
      <c r="E234" s="29"/>
      <c r="F234" s="29"/>
      <c r="G234" s="29"/>
      <c r="H234" s="29"/>
      <c r="I234" s="29"/>
      <c r="J234" s="29"/>
      <c r="K234" s="18"/>
      <c r="L234" s="18"/>
    </row>
    <row r="235" spans="1:12">
      <c r="A235" s="22" t="s">
        <v>15</v>
      </c>
      <c r="B235" s="22" t="s">
        <v>177</v>
      </c>
      <c r="C235" s="22" t="s">
        <v>77</v>
      </c>
      <c r="D235" s="23">
        <v>10</v>
      </c>
      <c r="E235" s="23">
        <v>0</v>
      </c>
      <c r="F235" s="23">
        <f>D235*E235</f>
        <v>0</v>
      </c>
      <c r="G235" s="23">
        <v>0</v>
      </c>
      <c r="H235" s="23">
        <f>D235*G235</f>
        <v>0</v>
      </c>
      <c r="I235" s="23">
        <f t="shared" ref="I235:J237" si="30">E235+G235</f>
        <v>0</v>
      </c>
      <c r="J235" s="23">
        <f t="shared" si="30"/>
        <v>0</v>
      </c>
      <c r="K235" s="18"/>
      <c r="L235" s="18"/>
    </row>
    <row r="236" spans="1:12">
      <c r="A236" s="22" t="s">
        <v>15</v>
      </c>
      <c r="B236" s="22" t="s">
        <v>106</v>
      </c>
      <c r="C236" s="22" t="s">
        <v>77</v>
      </c>
      <c r="D236" s="23">
        <v>3</v>
      </c>
      <c r="E236" s="23">
        <v>0</v>
      </c>
      <c r="F236" s="23">
        <f>D236*E236</f>
        <v>0</v>
      </c>
      <c r="G236" s="23">
        <v>0</v>
      </c>
      <c r="H236" s="23">
        <f>D236*G236</f>
        <v>0</v>
      </c>
      <c r="I236" s="23">
        <f t="shared" si="30"/>
        <v>0</v>
      </c>
      <c r="J236" s="23">
        <f t="shared" si="30"/>
        <v>0</v>
      </c>
      <c r="K236" s="18"/>
      <c r="L236" s="18"/>
    </row>
    <row r="237" spans="1:12">
      <c r="A237" s="22" t="s">
        <v>15</v>
      </c>
      <c r="B237" s="22" t="s">
        <v>107</v>
      </c>
      <c r="C237" s="22" t="s">
        <v>77</v>
      </c>
      <c r="D237" s="23">
        <v>1</v>
      </c>
      <c r="E237" s="23">
        <v>0</v>
      </c>
      <c r="F237" s="23">
        <f>D237*E237</f>
        <v>0</v>
      </c>
      <c r="G237" s="23">
        <v>0</v>
      </c>
      <c r="H237" s="23">
        <f>D237*G237</f>
        <v>0</v>
      </c>
      <c r="I237" s="23">
        <f t="shared" si="30"/>
        <v>0</v>
      </c>
      <c r="J237" s="23">
        <f t="shared" si="30"/>
        <v>0</v>
      </c>
      <c r="K237" s="18"/>
      <c r="L237" s="18"/>
    </row>
    <row r="238" spans="1:12">
      <c r="A238" s="28" t="s">
        <v>15</v>
      </c>
      <c r="B238" s="28" t="s">
        <v>108</v>
      </c>
      <c r="C238" s="28" t="s">
        <v>15</v>
      </c>
      <c r="D238" s="29"/>
      <c r="E238" s="29"/>
      <c r="F238" s="29"/>
      <c r="G238" s="29"/>
      <c r="H238" s="29"/>
      <c r="I238" s="29"/>
      <c r="J238" s="29"/>
      <c r="K238" s="18"/>
      <c r="L238" s="18"/>
    </row>
    <row r="239" spans="1:12" ht="24.75">
      <c r="A239" s="22" t="s">
        <v>15</v>
      </c>
      <c r="B239" s="22" t="s">
        <v>109</v>
      </c>
      <c r="C239" s="22" t="s">
        <v>77</v>
      </c>
      <c r="D239" s="23">
        <v>6</v>
      </c>
      <c r="E239" s="23">
        <v>0</v>
      </c>
      <c r="F239" s="23">
        <f>D239*E239</f>
        <v>0</v>
      </c>
      <c r="G239" s="23">
        <v>0</v>
      </c>
      <c r="H239" s="23">
        <f>D239*G239</f>
        <v>0</v>
      </c>
      <c r="I239" s="23">
        <f>E239+G239</f>
        <v>0</v>
      </c>
      <c r="J239" s="23">
        <f>F239+H239</f>
        <v>0</v>
      </c>
      <c r="K239" s="18"/>
      <c r="L239" s="18"/>
    </row>
    <row r="240" spans="1:12" ht="24.75">
      <c r="A240" s="22" t="s">
        <v>15</v>
      </c>
      <c r="B240" s="22" t="s">
        <v>178</v>
      </c>
      <c r="C240" s="22" t="s">
        <v>77</v>
      </c>
      <c r="D240" s="23">
        <v>4</v>
      </c>
      <c r="E240" s="23">
        <v>0</v>
      </c>
      <c r="F240" s="23">
        <f>D240*E240</f>
        <v>0</v>
      </c>
      <c r="G240" s="23">
        <v>0</v>
      </c>
      <c r="H240" s="23">
        <f>D240*G240</f>
        <v>0</v>
      </c>
      <c r="I240" s="23">
        <f>E240+G240</f>
        <v>0</v>
      </c>
      <c r="J240" s="23">
        <f>F240+H240</f>
        <v>0</v>
      </c>
      <c r="K240" s="18"/>
      <c r="L240" s="18"/>
    </row>
    <row r="241" spans="1:12">
      <c r="A241" s="28" t="s">
        <v>15</v>
      </c>
      <c r="B241" s="28" t="s">
        <v>110</v>
      </c>
      <c r="C241" s="28" t="s">
        <v>15</v>
      </c>
      <c r="D241" s="29"/>
      <c r="E241" s="29"/>
      <c r="F241" s="29"/>
      <c r="G241" s="29"/>
      <c r="H241" s="29"/>
      <c r="I241" s="29"/>
      <c r="J241" s="29"/>
      <c r="K241" s="18"/>
      <c r="L241" s="18"/>
    </row>
    <row r="242" spans="1:12" ht="24.75">
      <c r="A242" s="22" t="s">
        <v>15</v>
      </c>
      <c r="B242" s="22" t="s">
        <v>111</v>
      </c>
      <c r="C242" s="22" t="s">
        <v>77</v>
      </c>
      <c r="D242" s="23">
        <v>21</v>
      </c>
      <c r="E242" s="23">
        <v>0</v>
      </c>
      <c r="F242" s="23">
        <f>D242*E242</f>
        <v>0</v>
      </c>
      <c r="G242" s="23">
        <v>0</v>
      </c>
      <c r="H242" s="23">
        <f>D242*G242</f>
        <v>0</v>
      </c>
      <c r="I242" s="23">
        <f>E242+G242</f>
        <v>0</v>
      </c>
      <c r="J242" s="23">
        <f>F242+H242</f>
        <v>0</v>
      </c>
      <c r="K242" s="18"/>
      <c r="L242" s="18"/>
    </row>
    <row r="243" spans="1:12">
      <c r="A243" s="28" t="s">
        <v>15</v>
      </c>
      <c r="B243" s="28" t="s">
        <v>112</v>
      </c>
      <c r="C243" s="28" t="s">
        <v>15</v>
      </c>
      <c r="D243" s="29"/>
      <c r="E243" s="29"/>
      <c r="F243" s="29"/>
      <c r="G243" s="29"/>
      <c r="H243" s="29"/>
      <c r="I243" s="29"/>
      <c r="J243" s="29"/>
      <c r="K243" s="18"/>
      <c r="L243" s="18"/>
    </row>
    <row r="244" spans="1:12">
      <c r="A244" s="22" t="s">
        <v>15</v>
      </c>
      <c r="B244" s="22" t="s">
        <v>113</v>
      </c>
      <c r="C244" s="22" t="s">
        <v>77</v>
      </c>
      <c r="D244" s="23">
        <v>20</v>
      </c>
      <c r="E244" s="23">
        <v>0</v>
      </c>
      <c r="F244" s="23">
        <f t="shared" ref="F244:F251" si="31">D244*E244</f>
        <v>0</v>
      </c>
      <c r="G244" s="23">
        <v>0</v>
      </c>
      <c r="H244" s="23">
        <f t="shared" ref="H244:H251" si="32">D244*G244</f>
        <v>0</v>
      </c>
      <c r="I244" s="23">
        <f t="shared" ref="I244:I254" si="33">E244+G244</f>
        <v>0</v>
      </c>
      <c r="J244" s="23">
        <f t="shared" ref="J244:J254" si="34">F244+H244</f>
        <v>0</v>
      </c>
      <c r="K244" s="18"/>
      <c r="L244" s="18"/>
    </row>
    <row r="245" spans="1:12">
      <c r="A245" s="22" t="s">
        <v>15</v>
      </c>
      <c r="B245" s="22" t="s">
        <v>114</v>
      </c>
      <c r="C245" s="22" t="s">
        <v>77</v>
      </c>
      <c r="D245" s="23">
        <v>21</v>
      </c>
      <c r="E245" s="23">
        <v>0</v>
      </c>
      <c r="F245" s="23">
        <f t="shared" si="31"/>
        <v>0</v>
      </c>
      <c r="G245" s="23">
        <v>0</v>
      </c>
      <c r="H245" s="23">
        <f t="shared" si="32"/>
        <v>0</v>
      </c>
      <c r="I245" s="23">
        <f t="shared" si="33"/>
        <v>0</v>
      </c>
      <c r="J245" s="23">
        <f t="shared" si="34"/>
        <v>0</v>
      </c>
      <c r="K245" s="18"/>
      <c r="L245" s="18"/>
    </row>
    <row r="246" spans="1:12">
      <c r="A246" s="22" t="s">
        <v>15</v>
      </c>
      <c r="B246" s="22" t="s">
        <v>179</v>
      </c>
      <c r="C246" s="22" t="s">
        <v>77</v>
      </c>
      <c r="D246" s="23">
        <v>4</v>
      </c>
      <c r="E246" s="23">
        <v>0</v>
      </c>
      <c r="F246" s="23">
        <f t="shared" si="31"/>
        <v>0</v>
      </c>
      <c r="G246" s="23">
        <v>0</v>
      </c>
      <c r="H246" s="23">
        <f t="shared" si="32"/>
        <v>0</v>
      </c>
      <c r="I246" s="23">
        <f t="shared" si="33"/>
        <v>0</v>
      </c>
      <c r="J246" s="23">
        <f t="shared" si="34"/>
        <v>0</v>
      </c>
      <c r="K246" s="18"/>
      <c r="L246" s="18"/>
    </row>
    <row r="247" spans="1:12">
      <c r="A247" s="22" t="s">
        <v>15</v>
      </c>
      <c r="B247" s="22" t="s">
        <v>115</v>
      </c>
      <c r="C247" s="22" t="s">
        <v>77</v>
      </c>
      <c r="D247" s="23">
        <v>15</v>
      </c>
      <c r="E247" s="23">
        <v>0</v>
      </c>
      <c r="F247" s="23">
        <f t="shared" si="31"/>
        <v>0</v>
      </c>
      <c r="G247" s="23">
        <v>0</v>
      </c>
      <c r="H247" s="23">
        <f t="shared" si="32"/>
        <v>0</v>
      </c>
      <c r="I247" s="23">
        <f t="shared" si="33"/>
        <v>0</v>
      </c>
      <c r="J247" s="23">
        <f t="shared" si="34"/>
        <v>0</v>
      </c>
      <c r="K247" s="18"/>
      <c r="L247" s="18"/>
    </row>
    <row r="248" spans="1:12">
      <c r="A248" s="22" t="s">
        <v>15</v>
      </c>
      <c r="B248" s="22" t="s">
        <v>116</v>
      </c>
      <c r="C248" s="22" t="s">
        <v>77</v>
      </c>
      <c r="D248" s="23">
        <v>20</v>
      </c>
      <c r="E248" s="23">
        <v>0</v>
      </c>
      <c r="F248" s="23">
        <f t="shared" si="31"/>
        <v>0</v>
      </c>
      <c r="G248" s="23">
        <v>0</v>
      </c>
      <c r="H248" s="23">
        <f t="shared" si="32"/>
        <v>0</v>
      </c>
      <c r="I248" s="23">
        <f t="shared" si="33"/>
        <v>0</v>
      </c>
      <c r="J248" s="23">
        <f t="shared" si="34"/>
        <v>0</v>
      </c>
      <c r="K248" s="18"/>
      <c r="L248" s="18"/>
    </row>
    <row r="249" spans="1:12">
      <c r="A249" s="22" t="s">
        <v>15</v>
      </c>
      <c r="B249" s="22" t="s">
        <v>117</v>
      </c>
      <c r="C249" s="22" t="s">
        <v>77</v>
      </c>
      <c r="D249" s="23">
        <v>15</v>
      </c>
      <c r="E249" s="23">
        <v>0</v>
      </c>
      <c r="F249" s="23">
        <f t="shared" si="31"/>
        <v>0</v>
      </c>
      <c r="G249" s="23">
        <v>0</v>
      </c>
      <c r="H249" s="23">
        <f t="shared" si="32"/>
        <v>0</v>
      </c>
      <c r="I249" s="23">
        <f t="shared" si="33"/>
        <v>0</v>
      </c>
      <c r="J249" s="23">
        <f t="shared" si="34"/>
        <v>0</v>
      </c>
      <c r="K249" s="18"/>
      <c r="L249" s="18"/>
    </row>
    <row r="250" spans="1:12">
      <c r="A250" s="22" t="s">
        <v>15</v>
      </c>
      <c r="B250" s="22" t="s">
        <v>118</v>
      </c>
      <c r="C250" s="22" t="s">
        <v>77</v>
      </c>
      <c r="D250" s="23">
        <v>10</v>
      </c>
      <c r="E250" s="23">
        <v>0</v>
      </c>
      <c r="F250" s="23">
        <f t="shared" si="31"/>
        <v>0</v>
      </c>
      <c r="G250" s="23">
        <v>0</v>
      </c>
      <c r="H250" s="23">
        <f t="shared" si="32"/>
        <v>0</v>
      </c>
      <c r="I250" s="23">
        <f t="shared" si="33"/>
        <v>0</v>
      </c>
      <c r="J250" s="23">
        <f t="shared" si="34"/>
        <v>0</v>
      </c>
      <c r="K250" s="18"/>
      <c r="L250" s="18"/>
    </row>
    <row r="251" spans="1:12">
      <c r="A251" s="22" t="s">
        <v>15</v>
      </c>
      <c r="B251" s="22" t="s">
        <v>119</v>
      </c>
      <c r="C251" s="22" t="s">
        <v>77</v>
      </c>
      <c r="D251" s="23">
        <v>10</v>
      </c>
      <c r="E251" s="23">
        <v>0</v>
      </c>
      <c r="F251" s="23">
        <f t="shared" si="31"/>
        <v>0</v>
      </c>
      <c r="G251" s="23">
        <v>0</v>
      </c>
      <c r="H251" s="23">
        <f t="shared" si="32"/>
        <v>0</v>
      </c>
      <c r="I251" s="23">
        <f t="shared" si="33"/>
        <v>0</v>
      </c>
      <c r="J251" s="23">
        <f t="shared" si="34"/>
        <v>0</v>
      </c>
      <c r="K251" s="18"/>
      <c r="L251" s="18"/>
    </row>
    <row r="252" spans="1:12">
      <c r="A252" s="22" t="s">
        <v>15</v>
      </c>
      <c r="B252" s="22" t="s">
        <v>15</v>
      </c>
      <c r="C252" s="22" t="s">
        <v>15</v>
      </c>
      <c r="D252" s="23"/>
      <c r="E252" s="23"/>
      <c r="F252" s="23"/>
      <c r="G252" s="23"/>
      <c r="H252" s="23"/>
      <c r="I252" s="23">
        <f t="shared" si="33"/>
        <v>0</v>
      </c>
      <c r="J252" s="23">
        <f t="shared" si="34"/>
        <v>0</v>
      </c>
      <c r="K252" s="18"/>
      <c r="L252" s="18"/>
    </row>
    <row r="253" spans="1:12">
      <c r="A253" s="22" t="s">
        <v>120</v>
      </c>
      <c r="B253" s="22" t="s">
        <v>121</v>
      </c>
      <c r="C253" s="22" t="s">
        <v>86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23">
        <f t="shared" si="33"/>
        <v>0</v>
      </c>
      <c r="J253" s="23">
        <f t="shared" si="34"/>
        <v>0</v>
      </c>
      <c r="K253" s="18"/>
      <c r="L253" s="18"/>
    </row>
    <row r="254" spans="1:12">
      <c r="A254" s="22" t="s">
        <v>122</v>
      </c>
      <c r="B254" s="22" t="s">
        <v>123</v>
      </c>
      <c r="C254" s="22" t="s">
        <v>86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f t="shared" si="33"/>
        <v>0</v>
      </c>
      <c r="J254" s="23">
        <f t="shared" si="34"/>
        <v>0</v>
      </c>
      <c r="K254" s="18"/>
      <c r="L254" s="18"/>
    </row>
    <row r="255" spans="1:12">
      <c r="A255" s="28" t="s">
        <v>15</v>
      </c>
      <c r="B255" s="28" t="s">
        <v>124</v>
      </c>
      <c r="C255" s="28" t="s">
        <v>15</v>
      </c>
      <c r="D255" s="29"/>
      <c r="E255" s="29"/>
      <c r="F255" s="29"/>
      <c r="G255" s="29"/>
      <c r="H255" s="29"/>
      <c r="I255" s="29"/>
      <c r="J255" s="29"/>
      <c r="K255" s="18"/>
      <c r="L255" s="18"/>
    </row>
    <row r="256" spans="1:12">
      <c r="A256" s="22" t="s">
        <v>120</v>
      </c>
      <c r="B256" s="22" t="s">
        <v>125</v>
      </c>
      <c r="C256" s="22" t="s">
        <v>86</v>
      </c>
      <c r="D256" s="23">
        <v>16</v>
      </c>
      <c r="E256" s="23">
        <v>0</v>
      </c>
      <c r="F256" s="23">
        <f>D256*E256</f>
        <v>0</v>
      </c>
      <c r="G256" s="23">
        <v>0</v>
      </c>
      <c r="H256" s="23">
        <f>D256*G256</f>
        <v>0</v>
      </c>
      <c r="I256" s="23">
        <f t="shared" ref="I256:J258" si="35">E256+G256</f>
        <v>0</v>
      </c>
      <c r="J256" s="23">
        <f t="shared" si="35"/>
        <v>0</v>
      </c>
      <c r="K256" s="18"/>
      <c r="L256" s="18"/>
    </row>
    <row r="257" spans="1:12">
      <c r="A257" s="22" t="s">
        <v>122</v>
      </c>
      <c r="B257" s="22" t="s">
        <v>180</v>
      </c>
      <c r="C257" s="22" t="s">
        <v>86</v>
      </c>
      <c r="D257" s="23">
        <v>8</v>
      </c>
      <c r="E257" s="23">
        <v>0</v>
      </c>
      <c r="F257" s="23">
        <f>D257*E257</f>
        <v>0</v>
      </c>
      <c r="G257" s="23">
        <v>0</v>
      </c>
      <c r="H257" s="23">
        <f>D257*G257</f>
        <v>0</v>
      </c>
      <c r="I257" s="23">
        <f t="shared" si="35"/>
        <v>0</v>
      </c>
      <c r="J257" s="23">
        <f t="shared" si="35"/>
        <v>0</v>
      </c>
      <c r="K257" s="18"/>
      <c r="L257" s="18"/>
    </row>
    <row r="258" spans="1:12">
      <c r="A258" s="22" t="s">
        <v>15</v>
      </c>
      <c r="B258" s="22" t="s">
        <v>126</v>
      </c>
      <c r="C258" s="22" t="s">
        <v>92</v>
      </c>
      <c r="D258" s="23">
        <v>1</v>
      </c>
      <c r="E258" s="23">
        <v>0</v>
      </c>
      <c r="F258" s="23">
        <f>D258*E258</f>
        <v>0</v>
      </c>
      <c r="G258" s="23">
        <v>0</v>
      </c>
      <c r="H258" s="23">
        <f>D258*G258</f>
        <v>0</v>
      </c>
      <c r="I258" s="23">
        <f t="shared" si="35"/>
        <v>0</v>
      </c>
      <c r="J258" s="23">
        <f t="shared" si="35"/>
        <v>0</v>
      </c>
      <c r="K258" s="18"/>
      <c r="L258" s="18"/>
    </row>
    <row r="259" spans="1:12">
      <c r="A259" s="28" t="s">
        <v>15</v>
      </c>
      <c r="B259" s="28" t="s">
        <v>127</v>
      </c>
      <c r="C259" s="28" t="s">
        <v>15</v>
      </c>
      <c r="D259" s="29"/>
      <c r="E259" s="29"/>
      <c r="F259" s="29"/>
      <c r="G259" s="29"/>
      <c r="H259" s="29"/>
      <c r="I259" s="29"/>
      <c r="J259" s="29"/>
      <c r="K259" s="18"/>
      <c r="L259" s="18"/>
    </row>
    <row r="260" spans="1:12">
      <c r="A260" s="22" t="s">
        <v>15</v>
      </c>
      <c r="B260" s="22" t="s">
        <v>128</v>
      </c>
      <c r="C260" s="22" t="s">
        <v>86</v>
      </c>
      <c r="D260" s="23">
        <v>550</v>
      </c>
      <c r="E260" s="23">
        <v>0</v>
      </c>
      <c r="F260" s="23">
        <f>D260*E260</f>
        <v>0</v>
      </c>
      <c r="G260" s="23">
        <v>0</v>
      </c>
      <c r="H260" s="23">
        <f>D260*G260</f>
        <v>0</v>
      </c>
      <c r="I260" s="23">
        <f>E260+G260</f>
        <v>0</v>
      </c>
      <c r="J260" s="23">
        <f>F260+H260</f>
        <v>0</v>
      </c>
      <c r="K260" s="18"/>
      <c r="L260" s="18"/>
    </row>
    <row r="261" spans="1:12">
      <c r="A261" s="22" t="s">
        <v>15</v>
      </c>
      <c r="B261" s="22" t="s">
        <v>129</v>
      </c>
      <c r="C261" s="22" t="s">
        <v>86</v>
      </c>
      <c r="D261" s="23">
        <v>215</v>
      </c>
      <c r="E261" s="23">
        <v>0</v>
      </c>
      <c r="F261" s="23">
        <f>D261*E261</f>
        <v>0</v>
      </c>
      <c r="G261" s="23">
        <v>0</v>
      </c>
      <c r="H261" s="23">
        <f>D261*G261</f>
        <v>0</v>
      </c>
      <c r="I261" s="23">
        <f>E261+G261</f>
        <v>0</v>
      </c>
      <c r="J261" s="23">
        <f>F261+H261</f>
        <v>0</v>
      </c>
      <c r="K261" s="18"/>
      <c r="L261" s="18"/>
    </row>
    <row r="262" spans="1:12">
      <c r="A262" s="28" t="s">
        <v>15</v>
      </c>
      <c r="B262" s="28" t="s">
        <v>131</v>
      </c>
      <c r="C262" s="28" t="s">
        <v>15</v>
      </c>
      <c r="D262" s="29"/>
      <c r="E262" s="29"/>
      <c r="F262" s="29"/>
      <c r="G262" s="29"/>
      <c r="H262" s="29"/>
      <c r="I262" s="29"/>
      <c r="J262" s="29"/>
      <c r="K262" s="18"/>
      <c r="L262" s="18"/>
    </row>
    <row r="263" spans="1:12">
      <c r="A263" s="22" t="s">
        <v>15</v>
      </c>
      <c r="B263" s="22" t="s">
        <v>132</v>
      </c>
      <c r="C263" s="22" t="s">
        <v>86</v>
      </c>
      <c r="D263" s="23">
        <v>20</v>
      </c>
      <c r="E263" s="23">
        <v>0</v>
      </c>
      <c r="F263" s="23">
        <f>D263*E263</f>
        <v>0</v>
      </c>
      <c r="G263" s="23">
        <v>0</v>
      </c>
      <c r="H263" s="23">
        <f>D263*G263</f>
        <v>0</v>
      </c>
      <c r="I263" s="23">
        <f>E263+G263</f>
        <v>0</v>
      </c>
      <c r="J263" s="23">
        <f>F263+H263</f>
        <v>0</v>
      </c>
      <c r="K263" s="18"/>
      <c r="L263" s="18"/>
    </row>
    <row r="264" spans="1:12">
      <c r="A264" s="28" t="s">
        <v>15</v>
      </c>
      <c r="B264" s="28" t="s">
        <v>134</v>
      </c>
      <c r="C264" s="28" t="s">
        <v>15</v>
      </c>
      <c r="D264" s="29"/>
      <c r="E264" s="29"/>
      <c r="F264" s="29"/>
      <c r="G264" s="29"/>
      <c r="H264" s="29"/>
      <c r="I264" s="29"/>
      <c r="J264" s="29"/>
      <c r="K264" s="18"/>
      <c r="L264" s="18"/>
    </row>
    <row r="265" spans="1:12">
      <c r="A265" s="22" t="s">
        <v>15</v>
      </c>
      <c r="B265" s="22" t="s">
        <v>135</v>
      </c>
      <c r="C265" s="22" t="s">
        <v>77</v>
      </c>
      <c r="D265" s="23">
        <v>60</v>
      </c>
      <c r="E265" s="23">
        <v>0</v>
      </c>
      <c r="F265" s="23">
        <f>D265*E265</f>
        <v>0</v>
      </c>
      <c r="G265" s="23">
        <v>0</v>
      </c>
      <c r="H265" s="23">
        <f>D265*G265</f>
        <v>0</v>
      </c>
      <c r="I265" s="23">
        <f>E265+G265</f>
        <v>0</v>
      </c>
      <c r="J265" s="23">
        <f>F265+H265</f>
        <v>0</v>
      </c>
      <c r="K265" s="18"/>
      <c r="L265" s="18"/>
    </row>
    <row r="266" spans="1:12">
      <c r="A266" s="28" t="s">
        <v>15</v>
      </c>
      <c r="B266" s="28" t="s">
        <v>136</v>
      </c>
      <c r="C266" s="28" t="s">
        <v>15</v>
      </c>
      <c r="D266" s="29"/>
      <c r="E266" s="29"/>
      <c r="F266" s="29"/>
      <c r="G266" s="29"/>
      <c r="H266" s="29"/>
      <c r="I266" s="29"/>
      <c r="J266" s="29"/>
      <c r="K266" s="18"/>
      <c r="L266" s="18"/>
    </row>
    <row r="267" spans="1:12">
      <c r="A267" s="22" t="s">
        <v>15</v>
      </c>
      <c r="B267" s="22" t="s">
        <v>137</v>
      </c>
      <c r="C267" s="22" t="s">
        <v>77</v>
      </c>
      <c r="D267" s="23">
        <v>250</v>
      </c>
      <c r="E267" s="23">
        <v>0</v>
      </c>
      <c r="F267" s="23">
        <f>D267*E267</f>
        <v>0</v>
      </c>
      <c r="G267" s="23">
        <v>0</v>
      </c>
      <c r="H267" s="23">
        <f>D267*G267</f>
        <v>0</v>
      </c>
      <c r="I267" s="23">
        <f>E267+G267</f>
        <v>0</v>
      </c>
      <c r="J267" s="23">
        <f>F267+H267</f>
        <v>0</v>
      </c>
      <c r="K267" s="18"/>
      <c r="L267" s="18"/>
    </row>
    <row r="268" spans="1:12">
      <c r="A268" s="22" t="s">
        <v>15</v>
      </c>
      <c r="B268" s="22" t="s">
        <v>138</v>
      </c>
      <c r="C268" s="22" t="s">
        <v>77</v>
      </c>
      <c r="D268" s="23">
        <v>30</v>
      </c>
      <c r="E268" s="23">
        <v>0</v>
      </c>
      <c r="F268" s="23">
        <f>D268*E268</f>
        <v>0</v>
      </c>
      <c r="G268" s="23">
        <v>0</v>
      </c>
      <c r="H268" s="23">
        <f>D268*G268</f>
        <v>0</v>
      </c>
      <c r="I268" s="23">
        <f>E268+G268</f>
        <v>0</v>
      </c>
      <c r="J268" s="23">
        <f>F268+H268</f>
        <v>0</v>
      </c>
      <c r="K268" s="18"/>
      <c r="L268" s="18"/>
    </row>
    <row r="269" spans="1:12">
      <c r="A269" s="28" t="s">
        <v>15</v>
      </c>
      <c r="B269" s="28" t="s">
        <v>139</v>
      </c>
      <c r="C269" s="28" t="s">
        <v>15</v>
      </c>
      <c r="D269" s="29"/>
      <c r="E269" s="29"/>
      <c r="F269" s="29"/>
      <c r="G269" s="29"/>
      <c r="H269" s="29"/>
      <c r="I269" s="29"/>
      <c r="J269" s="29"/>
      <c r="K269" s="18"/>
      <c r="L269" s="18"/>
    </row>
    <row r="270" spans="1:12">
      <c r="A270" s="22" t="s">
        <v>15</v>
      </c>
      <c r="B270" s="22" t="s">
        <v>140</v>
      </c>
      <c r="C270" s="22" t="s">
        <v>77</v>
      </c>
      <c r="D270" s="23">
        <v>15</v>
      </c>
      <c r="E270" s="23">
        <v>0</v>
      </c>
      <c r="F270" s="23">
        <f>D270*E270</f>
        <v>0</v>
      </c>
      <c r="G270" s="23">
        <v>0</v>
      </c>
      <c r="H270" s="23">
        <f>D270*G270</f>
        <v>0</v>
      </c>
      <c r="I270" s="23">
        <f>E270+G270</f>
        <v>0</v>
      </c>
      <c r="J270" s="23">
        <f>F270+H270</f>
        <v>0</v>
      </c>
      <c r="K270" s="18"/>
      <c r="L270" s="18"/>
    </row>
    <row r="271" spans="1:12">
      <c r="A271" s="22" t="s">
        <v>15</v>
      </c>
      <c r="B271" s="22" t="s">
        <v>141</v>
      </c>
      <c r="C271" s="22" t="s">
        <v>92</v>
      </c>
      <c r="D271" s="23">
        <v>1</v>
      </c>
      <c r="E271" s="23">
        <v>0</v>
      </c>
      <c r="F271" s="23">
        <f>D271*E271</f>
        <v>0</v>
      </c>
      <c r="G271" s="23">
        <v>0</v>
      </c>
      <c r="H271" s="23">
        <f>D271*G271</f>
        <v>0</v>
      </c>
      <c r="I271" s="23">
        <f>E271+G271</f>
        <v>0</v>
      </c>
      <c r="J271" s="23">
        <f>F271+H271</f>
        <v>0</v>
      </c>
      <c r="K271" s="18"/>
      <c r="L271" s="18"/>
    </row>
    <row r="272" spans="1:12">
      <c r="A272" s="28" t="s">
        <v>15</v>
      </c>
      <c r="B272" s="28" t="s">
        <v>142</v>
      </c>
      <c r="C272" s="28" t="s">
        <v>15</v>
      </c>
      <c r="D272" s="29"/>
      <c r="E272" s="29"/>
      <c r="F272" s="29"/>
      <c r="G272" s="29"/>
      <c r="H272" s="29"/>
      <c r="I272" s="29"/>
      <c r="J272" s="29"/>
      <c r="K272" s="18"/>
      <c r="L272" s="18"/>
    </row>
    <row r="273" spans="1:12">
      <c r="A273" s="22" t="s">
        <v>15</v>
      </c>
      <c r="B273" s="22" t="s">
        <v>143</v>
      </c>
      <c r="C273" s="22" t="s">
        <v>92</v>
      </c>
      <c r="D273" s="23">
        <v>1</v>
      </c>
      <c r="E273" s="23">
        <v>0</v>
      </c>
      <c r="F273" s="23">
        <f>D273*E273</f>
        <v>0</v>
      </c>
      <c r="G273" s="23">
        <v>0</v>
      </c>
      <c r="H273" s="23">
        <f>D273*G273</f>
        <v>0</v>
      </c>
      <c r="I273" s="23">
        <f>E273+G273</f>
        <v>0</v>
      </c>
      <c r="J273" s="23">
        <f>F273+H273</f>
        <v>0</v>
      </c>
      <c r="K273" s="18"/>
      <c r="L273" s="18"/>
    </row>
    <row r="274" spans="1:12">
      <c r="A274" s="28" t="s">
        <v>15</v>
      </c>
      <c r="B274" s="28" t="s">
        <v>90</v>
      </c>
      <c r="C274" s="28" t="s">
        <v>15</v>
      </c>
      <c r="D274" s="29"/>
      <c r="E274" s="29"/>
      <c r="F274" s="29"/>
      <c r="G274" s="29"/>
      <c r="H274" s="29"/>
      <c r="I274" s="29"/>
      <c r="J274" s="29"/>
      <c r="K274" s="18"/>
      <c r="L274" s="18"/>
    </row>
    <row r="275" spans="1:12">
      <c r="A275" s="22" t="s">
        <v>15</v>
      </c>
      <c r="B275" s="22" t="s">
        <v>144</v>
      </c>
      <c r="C275" s="22" t="s">
        <v>94</v>
      </c>
      <c r="D275" s="23">
        <v>10</v>
      </c>
      <c r="E275" s="23">
        <v>0</v>
      </c>
      <c r="F275" s="23">
        <f>D275*E275</f>
        <v>0</v>
      </c>
      <c r="G275" s="23">
        <v>0</v>
      </c>
      <c r="H275" s="23">
        <f>D275*G275</f>
        <v>0</v>
      </c>
      <c r="I275" s="23">
        <f t="shared" ref="I275:J278" si="36">E275+G275</f>
        <v>0</v>
      </c>
      <c r="J275" s="23">
        <f t="shared" si="36"/>
        <v>0</v>
      </c>
      <c r="K275" s="18"/>
      <c r="L275" s="18"/>
    </row>
    <row r="276" spans="1:12">
      <c r="A276" s="22" t="s">
        <v>15</v>
      </c>
      <c r="B276" s="22" t="s">
        <v>145</v>
      </c>
      <c r="C276" s="22" t="s">
        <v>94</v>
      </c>
      <c r="D276" s="23">
        <v>10</v>
      </c>
      <c r="E276" s="23">
        <v>0</v>
      </c>
      <c r="F276" s="23">
        <f>D276*E276</f>
        <v>0</v>
      </c>
      <c r="G276" s="23">
        <v>0</v>
      </c>
      <c r="H276" s="23">
        <f>D276*G276</f>
        <v>0</v>
      </c>
      <c r="I276" s="23">
        <f t="shared" si="36"/>
        <v>0</v>
      </c>
      <c r="J276" s="23">
        <f t="shared" si="36"/>
        <v>0</v>
      </c>
      <c r="K276" s="18"/>
      <c r="L276" s="18"/>
    </row>
    <row r="277" spans="1:12">
      <c r="A277" s="22" t="s">
        <v>15</v>
      </c>
      <c r="B277" s="22" t="s">
        <v>146</v>
      </c>
      <c r="C277" s="22" t="s">
        <v>94</v>
      </c>
      <c r="D277" s="23">
        <v>6</v>
      </c>
      <c r="E277" s="23">
        <v>0</v>
      </c>
      <c r="F277" s="23">
        <f>D277*E277</f>
        <v>0</v>
      </c>
      <c r="G277" s="23">
        <v>0</v>
      </c>
      <c r="H277" s="23">
        <f>D277*G277</f>
        <v>0</v>
      </c>
      <c r="I277" s="23">
        <f t="shared" si="36"/>
        <v>0</v>
      </c>
      <c r="J277" s="23">
        <f t="shared" si="36"/>
        <v>0</v>
      </c>
      <c r="K277" s="18"/>
      <c r="L277" s="18"/>
    </row>
    <row r="278" spans="1:12">
      <c r="A278" s="22" t="s">
        <v>15</v>
      </c>
      <c r="B278" s="22" t="s">
        <v>95</v>
      </c>
      <c r="C278" s="22" t="s">
        <v>94</v>
      </c>
      <c r="D278" s="23">
        <v>30</v>
      </c>
      <c r="E278" s="23">
        <v>0</v>
      </c>
      <c r="F278" s="23">
        <f>D278*E278</f>
        <v>0</v>
      </c>
      <c r="G278" s="23">
        <v>0</v>
      </c>
      <c r="H278" s="23">
        <f>D278*G278</f>
        <v>0</v>
      </c>
      <c r="I278" s="23">
        <f t="shared" si="36"/>
        <v>0</v>
      </c>
      <c r="J278" s="23">
        <f t="shared" si="36"/>
        <v>0</v>
      </c>
      <c r="K278" s="18"/>
      <c r="L278" s="18"/>
    </row>
    <row r="279" spans="1:12">
      <c r="A279" s="28" t="s">
        <v>15</v>
      </c>
      <c r="B279" s="28" t="s">
        <v>147</v>
      </c>
      <c r="C279" s="28" t="s">
        <v>15</v>
      </c>
      <c r="D279" s="29"/>
      <c r="E279" s="29"/>
      <c r="F279" s="29"/>
      <c r="G279" s="29"/>
      <c r="H279" s="29"/>
      <c r="I279" s="29"/>
      <c r="J279" s="29"/>
      <c r="K279" s="18"/>
      <c r="L279" s="18"/>
    </row>
    <row r="280" spans="1:12">
      <c r="A280" s="28" t="s">
        <v>15</v>
      </c>
      <c r="B280" s="28" t="s">
        <v>148</v>
      </c>
      <c r="C280" s="28" t="s">
        <v>15</v>
      </c>
      <c r="D280" s="29"/>
      <c r="E280" s="29"/>
      <c r="F280" s="29"/>
      <c r="G280" s="29"/>
      <c r="H280" s="29"/>
      <c r="I280" s="29"/>
      <c r="J280" s="29"/>
      <c r="K280" s="18"/>
      <c r="L280" s="18"/>
    </row>
    <row r="281" spans="1:12">
      <c r="A281" s="22" t="s">
        <v>15</v>
      </c>
      <c r="B281" s="22" t="s">
        <v>149</v>
      </c>
      <c r="C281" s="22" t="s">
        <v>94</v>
      </c>
      <c r="D281" s="23">
        <v>15</v>
      </c>
      <c r="E281" s="23">
        <v>0</v>
      </c>
      <c r="F281" s="23">
        <f>D281*E281</f>
        <v>0</v>
      </c>
      <c r="G281" s="23">
        <v>0</v>
      </c>
      <c r="H281" s="23">
        <f>D281*G281</f>
        <v>0</v>
      </c>
      <c r="I281" s="23">
        <f>E281+G281</f>
        <v>0</v>
      </c>
      <c r="J281" s="23">
        <f>F281+H281</f>
        <v>0</v>
      </c>
      <c r="K281" s="18"/>
      <c r="L281" s="18"/>
    </row>
    <row r="282" spans="1:12">
      <c r="A282" s="22" t="s">
        <v>15</v>
      </c>
      <c r="B282" s="22" t="s">
        <v>150</v>
      </c>
      <c r="C282" s="22" t="s">
        <v>94</v>
      </c>
      <c r="D282" s="23">
        <v>5</v>
      </c>
      <c r="E282" s="23">
        <v>0</v>
      </c>
      <c r="F282" s="23">
        <f>D282*E282</f>
        <v>0</v>
      </c>
      <c r="G282" s="23">
        <v>0</v>
      </c>
      <c r="H282" s="23">
        <f>D282*G282</f>
        <v>0</v>
      </c>
      <c r="I282" s="23">
        <f>E282+G282</f>
        <v>0</v>
      </c>
      <c r="J282" s="23">
        <f>F282+H282</f>
        <v>0</v>
      </c>
      <c r="K282" s="18"/>
      <c r="L282" s="18"/>
    </row>
    <row r="283" spans="1:12">
      <c r="A283" s="26" t="s">
        <v>15</v>
      </c>
      <c r="B283" s="26" t="s">
        <v>151</v>
      </c>
      <c r="C283" s="26" t="s">
        <v>15</v>
      </c>
      <c r="D283" s="27"/>
      <c r="E283" s="27"/>
      <c r="F283" s="27">
        <f>SUM(F227:F282)</f>
        <v>0</v>
      </c>
      <c r="G283" s="27"/>
      <c r="H283" s="27">
        <f>SUM(H227:H282)</f>
        <v>0</v>
      </c>
      <c r="I283" s="27"/>
      <c r="J283" s="27">
        <f>SUM(J227:J282)</f>
        <v>0</v>
      </c>
      <c r="K283" s="18"/>
      <c r="L283" s="18"/>
    </row>
    <row r="284" spans="1:12" ht="16.5">
      <c r="A284" s="24" t="s">
        <v>15</v>
      </c>
      <c r="B284" s="24" t="s">
        <v>188</v>
      </c>
      <c r="C284" s="24" t="s">
        <v>15</v>
      </c>
      <c r="D284" s="25"/>
      <c r="E284" s="25"/>
      <c r="F284" s="25">
        <f>SUM(F201:F206,F208,F210:F223,F225,F227:F282)</f>
        <v>0</v>
      </c>
      <c r="G284" s="25"/>
      <c r="H284" s="25">
        <f>SUM(H201:H206,H208,H210:H223,H225,H227:H282)</f>
        <v>0</v>
      </c>
      <c r="I284" s="25"/>
      <c r="J284" s="25">
        <f>SUM(J201:J206,J208,J210:J223,J225,J227:J282)</f>
        <v>0</v>
      </c>
      <c r="K284" s="18"/>
      <c r="L284" s="18"/>
    </row>
    <row r="285" spans="1:12">
      <c r="A285" s="22" t="s">
        <v>15</v>
      </c>
      <c r="B285" s="22" t="s">
        <v>15</v>
      </c>
      <c r="C285" s="22" t="s">
        <v>15</v>
      </c>
      <c r="D285" s="23"/>
      <c r="E285" s="23"/>
      <c r="F285" s="23"/>
      <c r="G285" s="23"/>
      <c r="H285" s="23"/>
      <c r="I285" s="23">
        <f>E285+G285</f>
        <v>0</v>
      </c>
      <c r="J285" s="23">
        <f>F285+H285</f>
        <v>0</v>
      </c>
      <c r="K285" s="18"/>
      <c r="L285" s="18"/>
    </row>
    <row r="286" spans="1:12" ht="16.5">
      <c r="A286" s="24" t="s">
        <v>15</v>
      </c>
      <c r="B286" s="24" t="s">
        <v>189</v>
      </c>
      <c r="C286" s="24" t="s">
        <v>15</v>
      </c>
      <c r="D286" s="25"/>
      <c r="E286" s="25"/>
      <c r="F286" s="25"/>
      <c r="G286" s="25"/>
      <c r="H286" s="25"/>
      <c r="I286" s="25"/>
      <c r="J286" s="25"/>
      <c r="K286" s="18"/>
      <c r="L286" s="18"/>
    </row>
    <row r="287" spans="1:12">
      <c r="A287" s="26" t="s">
        <v>15</v>
      </c>
      <c r="B287" s="26" t="s">
        <v>190</v>
      </c>
      <c r="C287" s="26" t="s">
        <v>15</v>
      </c>
      <c r="D287" s="27"/>
      <c r="E287" s="27"/>
      <c r="F287" s="27"/>
      <c r="G287" s="27"/>
      <c r="H287" s="27"/>
      <c r="I287" s="27"/>
      <c r="J287" s="27"/>
      <c r="K287" s="18"/>
      <c r="L287" s="18"/>
    </row>
    <row r="288" spans="1:12">
      <c r="A288" s="28" t="s">
        <v>15</v>
      </c>
      <c r="B288" s="28" t="s">
        <v>191</v>
      </c>
      <c r="C288" s="28" t="s">
        <v>15</v>
      </c>
      <c r="D288" s="29"/>
      <c r="E288" s="29"/>
      <c r="F288" s="29"/>
      <c r="G288" s="29"/>
      <c r="H288" s="29"/>
      <c r="I288" s="29"/>
      <c r="J288" s="29"/>
      <c r="K288" s="18"/>
      <c r="L288" s="18"/>
    </row>
    <row r="289" spans="1:12">
      <c r="A289" s="28" t="s">
        <v>15</v>
      </c>
      <c r="B289" s="28" t="s">
        <v>192</v>
      </c>
      <c r="C289" s="28" t="s">
        <v>15</v>
      </c>
      <c r="D289" s="29"/>
      <c r="E289" s="29"/>
      <c r="F289" s="29"/>
      <c r="G289" s="29"/>
      <c r="H289" s="29"/>
      <c r="I289" s="29"/>
      <c r="J289" s="29"/>
      <c r="K289" s="18"/>
      <c r="L289" s="18"/>
    </row>
    <row r="290" spans="1:12">
      <c r="A290" s="22" t="s">
        <v>15</v>
      </c>
      <c r="B290" s="22" t="s">
        <v>193</v>
      </c>
      <c r="C290" s="22" t="s">
        <v>77</v>
      </c>
      <c r="D290" s="23">
        <v>2</v>
      </c>
      <c r="E290" s="23">
        <v>0</v>
      </c>
      <c r="F290" s="23">
        <f>D290*E290</f>
        <v>0</v>
      </c>
      <c r="G290" s="23">
        <v>0</v>
      </c>
      <c r="H290" s="23">
        <f>D290*G290</f>
        <v>0</v>
      </c>
      <c r="I290" s="23">
        <f>E290+G290</f>
        <v>0</v>
      </c>
      <c r="J290" s="23">
        <f>F290+H290</f>
        <v>0</v>
      </c>
      <c r="K290" s="18"/>
      <c r="L290" s="18"/>
    </row>
    <row r="291" spans="1:12">
      <c r="A291" s="28" t="s">
        <v>15</v>
      </c>
      <c r="B291" s="28" t="s">
        <v>194</v>
      </c>
      <c r="C291" s="28" t="s">
        <v>15</v>
      </c>
      <c r="D291" s="29"/>
      <c r="E291" s="29"/>
      <c r="F291" s="29"/>
      <c r="G291" s="29"/>
      <c r="H291" s="29"/>
      <c r="I291" s="29"/>
      <c r="J291" s="29"/>
      <c r="K291" s="18"/>
      <c r="L291" s="18"/>
    </row>
    <row r="292" spans="1:12">
      <c r="A292" s="28" t="s">
        <v>15</v>
      </c>
      <c r="B292" s="28" t="s">
        <v>195</v>
      </c>
      <c r="C292" s="28" t="s">
        <v>15</v>
      </c>
      <c r="D292" s="29"/>
      <c r="E292" s="29"/>
      <c r="F292" s="29"/>
      <c r="G292" s="29"/>
      <c r="H292" s="29"/>
      <c r="I292" s="29"/>
      <c r="J292" s="29"/>
      <c r="K292" s="18"/>
      <c r="L292" s="18"/>
    </row>
    <row r="293" spans="1:12">
      <c r="A293" s="22" t="s">
        <v>15</v>
      </c>
      <c r="B293" s="22" t="s">
        <v>196</v>
      </c>
      <c r="C293" s="22" t="s">
        <v>86</v>
      </c>
      <c r="D293" s="23">
        <v>30</v>
      </c>
      <c r="E293" s="23">
        <v>0</v>
      </c>
      <c r="F293" s="23">
        <f>D293*E293</f>
        <v>0</v>
      </c>
      <c r="G293" s="23">
        <v>0</v>
      </c>
      <c r="H293" s="23">
        <f>D293*G293</f>
        <v>0</v>
      </c>
      <c r="I293" s="23">
        <f>E293+G293</f>
        <v>0</v>
      </c>
      <c r="J293" s="23">
        <f>F293+H293</f>
        <v>0</v>
      </c>
      <c r="K293" s="18"/>
      <c r="L293" s="18"/>
    </row>
    <row r="294" spans="1:12">
      <c r="A294" s="28" t="s">
        <v>15</v>
      </c>
      <c r="B294" s="28" t="s">
        <v>197</v>
      </c>
      <c r="C294" s="28" t="s">
        <v>15</v>
      </c>
      <c r="D294" s="29"/>
      <c r="E294" s="29"/>
      <c r="F294" s="29"/>
      <c r="G294" s="29"/>
      <c r="H294" s="29"/>
      <c r="I294" s="29"/>
      <c r="J294" s="29"/>
      <c r="K294" s="18"/>
      <c r="L294" s="18"/>
    </row>
    <row r="295" spans="1:12">
      <c r="A295" s="22" t="s">
        <v>15</v>
      </c>
      <c r="B295" s="22" t="s">
        <v>198</v>
      </c>
      <c r="C295" s="22" t="s">
        <v>92</v>
      </c>
      <c r="D295" s="23">
        <v>1</v>
      </c>
      <c r="E295" s="23">
        <v>0</v>
      </c>
      <c r="F295" s="23">
        <f>D295*E295</f>
        <v>0</v>
      </c>
      <c r="G295" s="23">
        <v>0</v>
      </c>
      <c r="H295" s="23">
        <v>0</v>
      </c>
      <c r="I295" s="23">
        <f>E295+G295</f>
        <v>0</v>
      </c>
      <c r="J295" s="23">
        <f>F295+H295</f>
        <v>0</v>
      </c>
      <c r="K295" s="18"/>
      <c r="L295" s="18"/>
    </row>
    <row r="296" spans="1:12">
      <c r="A296" s="28" t="s">
        <v>15</v>
      </c>
      <c r="B296" s="28" t="s">
        <v>199</v>
      </c>
      <c r="C296" s="28" t="s">
        <v>15</v>
      </c>
      <c r="D296" s="29"/>
      <c r="E296" s="29"/>
      <c r="F296" s="29"/>
      <c r="G296" s="29"/>
      <c r="H296" s="29"/>
      <c r="I296" s="29"/>
      <c r="J296" s="29"/>
      <c r="K296" s="18"/>
      <c r="L296" s="18"/>
    </row>
    <row r="297" spans="1:12">
      <c r="A297" s="22" t="s">
        <v>15</v>
      </c>
      <c r="B297" s="22" t="s">
        <v>200</v>
      </c>
      <c r="C297" s="22" t="s">
        <v>201</v>
      </c>
      <c r="D297" s="23">
        <v>3</v>
      </c>
      <c r="E297" s="23">
        <v>0</v>
      </c>
      <c r="F297" s="23">
        <f>D297*E297</f>
        <v>0</v>
      </c>
      <c r="G297" s="23">
        <v>0</v>
      </c>
      <c r="H297" s="23">
        <f>D297*G297</f>
        <v>0</v>
      </c>
      <c r="I297" s="23">
        <f>E297+G297</f>
        <v>0</v>
      </c>
      <c r="J297" s="23">
        <f>F297+H297</f>
        <v>0</v>
      </c>
      <c r="K297" s="18"/>
      <c r="L297" s="18"/>
    </row>
    <row r="298" spans="1:12">
      <c r="A298" s="28" t="s">
        <v>15</v>
      </c>
      <c r="B298" s="28" t="s">
        <v>202</v>
      </c>
      <c r="C298" s="28" t="s">
        <v>15</v>
      </c>
      <c r="D298" s="29"/>
      <c r="E298" s="29"/>
      <c r="F298" s="29"/>
      <c r="G298" s="29"/>
      <c r="H298" s="29"/>
      <c r="I298" s="29"/>
      <c r="J298" s="29"/>
      <c r="K298" s="18"/>
      <c r="L298" s="18"/>
    </row>
    <row r="299" spans="1:12">
      <c r="A299" s="22" t="s">
        <v>15</v>
      </c>
      <c r="B299" s="22" t="s">
        <v>203</v>
      </c>
      <c r="C299" s="22" t="s">
        <v>201</v>
      </c>
      <c r="D299" s="23">
        <v>3</v>
      </c>
      <c r="E299" s="23">
        <v>0</v>
      </c>
      <c r="F299" s="23">
        <f>D299*E299</f>
        <v>0</v>
      </c>
      <c r="G299" s="23">
        <v>0</v>
      </c>
      <c r="H299" s="23">
        <f>D299*G299</f>
        <v>0</v>
      </c>
      <c r="I299" s="23">
        <f>E299+G299</f>
        <v>0</v>
      </c>
      <c r="J299" s="23">
        <f>F299+H299</f>
        <v>0</v>
      </c>
      <c r="K299" s="18"/>
      <c r="L299" s="18"/>
    </row>
    <row r="300" spans="1:12">
      <c r="A300" s="28" t="s">
        <v>15</v>
      </c>
      <c r="B300" s="28" t="s">
        <v>204</v>
      </c>
      <c r="C300" s="28" t="s">
        <v>15</v>
      </c>
      <c r="D300" s="29"/>
      <c r="E300" s="29"/>
      <c r="F300" s="29"/>
      <c r="G300" s="29"/>
      <c r="H300" s="29"/>
      <c r="I300" s="29"/>
      <c r="J300" s="29"/>
      <c r="K300" s="18"/>
      <c r="L300" s="18"/>
    </row>
    <row r="301" spans="1:12">
      <c r="A301" s="22" t="s">
        <v>15</v>
      </c>
      <c r="B301" s="22" t="s">
        <v>15</v>
      </c>
      <c r="C301" s="22" t="s">
        <v>201</v>
      </c>
      <c r="D301" s="23">
        <v>450</v>
      </c>
      <c r="E301" s="23">
        <v>0</v>
      </c>
      <c r="F301" s="23">
        <f>D301*E301</f>
        <v>0</v>
      </c>
      <c r="G301" s="23">
        <v>0</v>
      </c>
      <c r="H301" s="23">
        <f>D301*G301</f>
        <v>0</v>
      </c>
      <c r="I301" s="23">
        <f>E301+G301</f>
        <v>0</v>
      </c>
      <c r="J301" s="23">
        <f>F301+H301</f>
        <v>0</v>
      </c>
      <c r="K301" s="18"/>
      <c r="L301" s="18"/>
    </row>
    <row r="302" spans="1:12">
      <c r="A302" s="26" t="s">
        <v>15</v>
      </c>
      <c r="B302" s="26" t="s">
        <v>205</v>
      </c>
      <c r="C302" s="26" t="s">
        <v>15</v>
      </c>
      <c r="D302" s="27"/>
      <c r="E302" s="27"/>
      <c r="F302" s="27">
        <f>SUM(F288:F301)</f>
        <v>0</v>
      </c>
      <c r="G302" s="27"/>
      <c r="H302" s="27">
        <f>SUM(H288:H301)</f>
        <v>0</v>
      </c>
      <c r="I302" s="27"/>
      <c r="J302" s="27">
        <f>SUM(J288:J301)</f>
        <v>0</v>
      </c>
      <c r="K302" s="18"/>
      <c r="L302" s="18"/>
    </row>
    <row r="303" spans="1:12">
      <c r="A303" s="22" t="s">
        <v>15</v>
      </c>
      <c r="B303" s="22" t="s">
        <v>15</v>
      </c>
      <c r="C303" s="22" t="s">
        <v>15</v>
      </c>
      <c r="D303" s="23"/>
      <c r="E303" s="23"/>
      <c r="F303" s="23"/>
      <c r="G303" s="23"/>
      <c r="H303" s="23"/>
      <c r="I303" s="23">
        <f>E303+G303</f>
        <v>0</v>
      </c>
      <c r="J303" s="23">
        <f>F303+H303</f>
        <v>0</v>
      </c>
      <c r="K303" s="18"/>
      <c r="L303" s="18"/>
    </row>
    <row r="304" spans="1:12">
      <c r="A304" s="26" t="s">
        <v>15</v>
      </c>
      <c r="B304" s="26" t="s">
        <v>206</v>
      </c>
      <c r="C304" s="26" t="s">
        <v>15</v>
      </c>
      <c r="D304" s="27"/>
      <c r="E304" s="27"/>
      <c r="F304" s="27"/>
      <c r="G304" s="27"/>
      <c r="H304" s="27"/>
      <c r="I304" s="27"/>
      <c r="J304" s="27"/>
      <c r="K304" s="18"/>
      <c r="L304" s="18"/>
    </row>
    <row r="305" spans="1:12">
      <c r="A305" s="28" t="s">
        <v>15</v>
      </c>
      <c r="B305" s="28" t="s">
        <v>191</v>
      </c>
      <c r="C305" s="28" t="s">
        <v>15</v>
      </c>
      <c r="D305" s="29"/>
      <c r="E305" s="29"/>
      <c r="F305" s="29"/>
      <c r="G305" s="29"/>
      <c r="H305" s="29"/>
      <c r="I305" s="29"/>
      <c r="J305" s="29"/>
      <c r="K305" s="18"/>
      <c r="L305" s="18"/>
    </row>
    <row r="306" spans="1:12">
      <c r="A306" s="28" t="s">
        <v>15</v>
      </c>
      <c r="B306" s="28" t="s">
        <v>192</v>
      </c>
      <c r="C306" s="28" t="s">
        <v>15</v>
      </c>
      <c r="D306" s="29"/>
      <c r="E306" s="29"/>
      <c r="F306" s="29"/>
      <c r="G306" s="29"/>
      <c r="H306" s="29"/>
      <c r="I306" s="29"/>
      <c r="J306" s="29"/>
      <c r="K306" s="18"/>
      <c r="L306" s="18"/>
    </row>
    <row r="307" spans="1:12">
      <c r="A307" s="22" t="s">
        <v>15</v>
      </c>
      <c r="B307" s="22" t="s">
        <v>193</v>
      </c>
      <c r="C307" s="22" t="s">
        <v>77</v>
      </c>
      <c r="D307" s="23">
        <v>5</v>
      </c>
      <c r="E307" s="23">
        <v>0</v>
      </c>
      <c r="F307" s="23">
        <f>D307*E307</f>
        <v>0</v>
      </c>
      <c r="G307" s="23">
        <v>0</v>
      </c>
      <c r="H307" s="23">
        <f>D307*G307</f>
        <v>0</v>
      </c>
      <c r="I307" s="23">
        <f>E307+G307</f>
        <v>0</v>
      </c>
      <c r="J307" s="23">
        <f>F307+H307</f>
        <v>0</v>
      </c>
      <c r="K307" s="18"/>
      <c r="L307" s="18"/>
    </row>
    <row r="308" spans="1:12">
      <c r="A308" s="28" t="s">
        <v>15</v>
      </c>
      <c r="B308" s="28" t="s">
        <v>194</v>
      </c>
      <c r="C308" s="28" t="s">
        <v>15</v>
      </c>
      <c r="D308" s="29"/>
      <c r="E308" s="29"/>
      <c r="F308" s="29"/>
      <c r="G308" s="29"/>
      <c r="H308" s="29"/>
      <c r="I308" s="29"/>
      <c r="J308" s="29"/>
      <c r="K308" s="18"/>
      <c r="L308" s="18"/>
    </row>
    <row r="309" spans="1:12">
      <c r="A309" s="28" t="s">
        <v>15</v>
      </c>
      <c r="B309" s="28" t="s">
        <v>195</v>
      </c>
      <c r="C309" s="28" t="s">
        <v>15</v>
      </c>
      <c r="D309" s="29"/>
      <c r="E309" s="29"/>
      <c r="F309" s="29"/>
      <c r="G309" s="29"/>
      <c r="H309" s="29"/>
      <c r="I309" s="29"/>
      <c r="J309" s="29"/>
      <c r="K309" s="18"/>
      <c r="L309" s="18"/>
    </row>
    <row r="310" spans="1:12">
      <c r="A310" s="22" t="s">
        <v>15</v>
      </c>
      <c r="B310" s="22" t="s">
        <v>196</v>
      </c>
      <c r="C310" s="22" t="s">
        <v>86</v>
      </c>
      <c r="D310" s="23">
        <v>50</v>
      </c>
      <c r="E310" s="23">
        <v>0</v>
      </c>
      <c r="F310" s="23">
        <f>D310*E310</f>
        <v>0</v>
      </c>
      <c r="G310" s="23">
        <v>0</v>
      </c>
      <c r="H310" s="23">
        <f>D310*G310</f>
        <v>0</v>
      </c>
      <c r="I310" s="23">
        <f>E310+G310</f>
        <v>0</v>
      </c>
      <c r="J310" s="23">
        <f>F310+H310</f>
        <v>0</v>
      </c>
      <c r="K310" s="18"/>
      <c r="L310" s="18"/>
    </row>
    <row r="311" spans="1:12">
      <c r="A311" s="22" t="s">
        <v>15</v>
      </c>
      <c r="B311" s="22" t="s">
        <v>207</v>
      </c>
      <c r="C311" s="22" t="s">
        <v>86</v>
      </c>
      <c r="D311" s="23">
        <v>10</v>
      </c>
      <c r="E311" s="23">
        <v>0</v>
      </c>
      <c r="F311" s="23">
        <f>D311*E311</f>
        <v>0</v>
      </c>
      <c r="G311" s="23">
        <v>0</v>
      </c>
      <c r="H311" s="23">
        <f>D311*G311</f>
        <v>0</v>
      </c>
      <c r="I311" s="23">
        <f>E311+G311</f>
        <v>0</v>
      </c>
      <c r="J311" s="23">
        <f>F311+H311</f>
        <v>0</v>
      </c>
      <c r="K311" s="18"/>
      <c r="L311" s="18"/>
    </row>
    <row r="312" spans="1:12">
      <c r="A312" s="28" t="s">
        <v>15</v>
      </c>
      <c r="B312" s="28" t="s">
        <v>197</v>
      </c>
      <c r="C312" s="28" t="s">
        <v>15</v>
      </c>
      <c r="D312" s="29"/>
      <c r="E312" s="29"/>
      <c r="F312" s="29"/>
      <c r="G312" s="29"/>
      <c r="H312" s="29"/>
      <c r="I312" s="29"/>
      <c r="J312" s="29"/>
      <c r="K312" s="18"/>
      <c r="L312" s="18"/>
    </row>
    <row r="313" spans="1:12">
      <c r="A313" s="22" t="s">
        <v>15</v>
      </c>
      <c r="B313" s="22" t="s">
        <v>198</v>
      </c>
      <c r="C313" s="22" t="s">
        <v>92</v>
      </c>
      <c r="D313" s="23">
        <v>1</v>
      </c>
      <c r="E313" s="23">
        <v>0</v>
      </c>
      <c r="F313" s="23">
        <f>D313*E313</f>
        <v>0</v>
      </c>
      <c r="G313" s="23">
        <v>0</v>
      </c>
      <c r="H313" s="23">
        <f>D313*G313</f>
        <v>0</v>
      </c>
      <c r="I313" s="23">
        <f>E313+G313</f>
        <v>0</v>
      </c>
      <c r="J313" s="23">
        <f>F313+H313</f>
        <v>0</v>
      </c>
      <c r="K313" s="18"/>
      <c r="L313" s="18"/>
    </row>
    <row r="314" spans="1:12">
      <c r="A314" s="28" t="s">
        <v>15</v>
      </c>
      <c r="B314" s="28" t="s">
        <v>199</v>
      </c>
      <c r="C314" s="28" t="s">
        <v>15</v>
      </c>
      <c r="D314" s="29"/>
      <c r="E314" s="29"/>
      <c r="F314" s="29"/>
      <c r="G314" s="29"/>
      <c r="H314" s="29"/>
      <c r="I314" s="29"/>
      <c r="J314" s="29"/>
      <c r="K314" s="18"/>
      <c r="L314" s="18"/>
    </row>
    <row r="315" spans="1:12">
      <c r="A315" s="22" t="s">
        <v>15</v>
      </c>
      <c r="B315" s="22" t="s">
        <v>200</v>
      </c>
      <c r="C315" s="22" t="s">
        <v>201</v>
      </c>
      <c r="D315" s="23">
        <v>10</v>
      </c>
      <c r="E315" s="23">
        <v>0</v>
      </c>
      <c r="F315" s="23">
        <f>D315*E315</f>
        <v>0</v>
      </c>
      <c r="G315" s="23">
        <v>0</v>
      </c>
      <c r="H315" s="23">
        <f>D315*G315</f>
        <v>0</v>
      </c>
      <c r="I315" s="23">
        <f>E315+G315</f>
        <v>0</v>
      </c>
      <c r="J315" s="23">
        <f>F315+H315</f>
        <v>0</v>
      </c>
      <c r="K315" s="18"/>
      <c r="L315" s="18"/>
    </row>
    <row r="316" spans="1:12">
      <c r="A316" s="28" t="s">
        <v>15</v>
      </c>
      <c r="B316" s="28" t="s">
        <v>202</v>
      </c>
      <c r="C316" s="28" t="s">
        <v>15</v>
      </c>
      <c r="D316" s="29"/>
      <c r="E316" s="29"/>
      <c r="F316" s="29"/>
      <c r="G316" s="29"/>
      <c r="H316" s="29"/>
      <c r="I316" s="29"/>
      <c r="J316" s="29"/>
      <c r="K316" s="18"/>
      <c r="L316" s="18"/>
    </row>
    <row r="317" spans="1:12">
      <c r="A317" s="22" t="s">
        <v>15</v>
      </c>
      <c r="B317" s="22" t="s">
        <v>203</v>
      </c>
      <c r="C317" s="22" t="s">
        <v>201</v>
      </c>
      <c r="D317" s="23">
        <v>10</v>
      </c>
      <c r="E317" s="23">
        <v>0</v>
      </c>
      <c r="F317" s="23">
        <f>D317*E317</f>
        <v>0</v>
      </c>
      <c r="G317" s="23">
        <v>0</v>
      </c>
      <c r="H317" s="23">
        <f>D317*G317</f>
        <v>0</v>
      </c>
      <c r="I317" s="23">
        <f>E317+G317</f>
        <v>0</v>
      </c>
      <c r="J317" s="23">
        <f>F317+H317</f>
        <v>0</v>
      </c>
      <c r="K317" s="18"/>
      <c r="L317" s="18"/>
    </row>
    <row r="318" spans="1:12">
      <c r="A318" s="28" t="s">
        <v>15</v>
      </c>
      <c r="B318" s="28" t="s">
        <v>208</v>
      </c>
      <c r="C318" s="28" t="s">
        <v>15</v>
      </c>
      <c r="D318" s="29"/>
      <c r="E318" s="29"/>
      <c r="F318" s="29"/>
      <c r="G318" s="29"/>
      <c r="H318" s="29"/>
      <c r="I318" s="29"/>
      <c r="J318" s="29"/>
      <c r="K318" s="18"/>
      <c r="L318" s="18"/>
    </row>
    <row r="319" spans="1:12">
      <c r="A319" s="28" t="s">
        <v>15</v>
      </c>
      <c r="B319" s="28" t="s">
        <v>209</v>
      </c>
      <c r="C319" s="28" t="s">
        <v>15</v>
      </c>
      <c r="D319" s="29"/>
      <c r="E319" s="29"/>
      <c r="F319" s="29"/>
      <c r="G319" s="29"/>
      <c r="H319" s="29"/>
      <c r="I319" s="29"/>
      <c r="J319" s="29"/>
      <c r="K319" s="18"/>
      <c r="L319" s="18"/>
    </row>
    <row r="320" spans="1:12">
      <c r="A320" s="22" t="s">
        <v>15</v>
      </c>
      <c r="B320" s="22" t="s">
        <v>143</v>
      </c>
      <c r="C320" s="22" t="s">
        <v>201</v>
      </c>
      <c r="D320" s="23">
        <v>20</v>
      </c>
      <c r="E320" s="23">
        <v>0</v>
      </c>
      <c r="F320" s="23">
        <f>D320*E320</f>
        <v>0</v>
      </c>
      <c r="G320" s="23">
        <v>0</v>
      </c>
      <c r="H320" s="23">
        <f>D320*G320</f>
        <v>0</v>
      </c>
      <c r="I320" s="23">
        <f>E320+G320</f>
        <v>0</v>
      </c>
      <c r="J320" s="23">
        <f>F320+H320</f>
        <v>0</v>
      </c>
      <c r="K320" s="18"/>
      <c r="L320" s="18"/>
    </row>
    <row r="321" spans="1:12">
      <c r="A321" s="28" t="s">
        <v>15</v>
      </c>
      <c r="B321" s="28" t="s">
        <v>204</v>
      </c>
      <c r="C321" s="28" t="s">
        <v>15</v>
      </c>
      <c r="D321" s="29"/>
      <c r="E321" s="29"/>
      <c r="F321" s="29"/>
      <c r="G321" s="29"/>
      <c r="H321" s="29"/>
      <c r="I321" s="29"/>
      <c r="J321" s="29"/>
      <c r="K321" s="18"/>
      <c r="L321" s="18"/>
    </row>
    <row r="322" spans="1:12">
      <c r="A322" s="22" t="s">
        <v>15</v>
      </c>
      <c r="B322" s="22" t="s">
        <v>15</v>
      </c>
      <c r="C322" s="22" t="s">
        <v>201</v>
      </c>
      <c r="D322" s="23">
        <v>450</v>
      </c>
      <c r="E322" s="23">
        <v>0</v>
      </c>
      <c r="F322" s="23">
        <f>D322*E322</f>
        <v>0</v>
      </c>
      <c r="G322" s="23">
        <v>0</v>
      </c>
      <c r="H322" s="23">
        <f>D322*G322</f>
        <v>0</v>
      </c>
      <c r="I322" s="23">
        <f>E322+G322</f>
        <v>0</v>
      </c>
      <c r="J322" s="23">
        <f>F322+H322</f>
        <v>0</v>
      </c>
      <c r="K322" s="18"/>
      <c r="L322" s="18"/>
    </row>
    <row r="323" spans="1:12">
      <c r="A323" s="26" t="s">
        <v>15</v>
      </c>
      <c r="B323" s="26" t="s">
        <v>210</v>
      </c>
      <c r="C323" s="26" t="s">
        <v>15</v>
      </c>
      <c r="D323" s="27"/>
      <c r="E323" s="27"/>
      <c r="F323" s="27">
        <f>SUM(F305:F322)</f>
        <v>0</v>
      </c>
      <c r="G323" s="27"/>
      <c r="H323" s="27">
        <f>SUM(H305:H322)</f>
        <v>0</v>
      </c>
      <c r="I323" s="27"/>
      <c r="J323" s="27">
        <f>SUM(J305:J322)</f>
        <v>0</v>
      </c>
      <c r="K323" s="18"/>
      <c r="L323" s="18"/>
    </row>
    <row r="324" spans="1:12">
      <c r="A324" s="22" t="s">
        <v>15</v>
      </c>
      <c r="B324" s="22" t="s">
        <v>15</v>
      </c>
      <c r="C324" s="22" t="s">
        <v>15</v>
      </c>
      <c r="D324" s="23"/>
      <c r="E324" s="23"/>
      <c r="F324" s="23"/>
      <c r="G324" s="23"/>
      <c r="H324" s="23"/>
      <c r="I324" s="23">
        <f>E324+G324</f>
        <v>0</v>
      </c>
      <c r="J324" s="23">
        <f>F324+H324</f>
        <v>0</v>
      </c>
      <c r="K324" s="18"/>
      <c r="L324" s="18"/>
    </row>
    <row r="325" spans="1:12">
      <c r="A325" s="26" t="s">
        <v>15</v>
      </c>
      <c r="B325" s="26" t="s">
        <v>211</v>
      </c>
      <c r="C325" s="26" t="s">
        <v>15</v>
      </c>
      <c r="D325" s="27"/>
      <c r="E325" s="27"/>
      <c r="F325" s="27"/>
      <c r="G325" s="27"/>
      <c r="H325" s="27"/>
      <c r="I325" s="27"/>
      <c r="J325" s="27"/>
      <c r="K325" s="18"/>
      <c r="L325" s="18"/>
    </row>
    <row r="326" spans="1:12">
      <c r="A326" s="28" t="s">
        <v>15</v>
      </c>
      <c r="B326" s="28" t="s">
        <v>191</v>
      </c>
      <c r="C326" s="28" t="s">
        <v>15</v>
      </c>
      <c r="D326" s="29"/>
      <c r="E326" s="29"/>
      <c r="F326" s="29"/>
      <c r="G326" s="29"/>
      <c r="H326" s="29"/>
      <c r="I326" s="29"/>
      <c r="J326" s="29"/>
      <c r="K326" s="18"/>
      <c r="L326" s="18"/>
    </row>
    <row r="327" spans="1:12">
      <c r="A327" s="28" t="s">
        <v>15</v>
      </c>
      <c r="B327" s="28" t="s">
        <v>192</v>
      </c>
      <c r="C327" s="28" t="s">
        <v>15</v>
      </c>
      <c r="D327" s="29"/>
      <c r="E327" s="29"/>
      <c r="F327" s="29"/>
      <c r="G327" s="29"/>
      <c r="H327" s="29"/>
      <c r="I327" s="29"/>
      <c r="J327" s="29"/>
      <c r="K327" s="18"/>
      <c r="L327" s="18"/>
    </row>
    <row r="328" spans="1:12">
      <c r="A328" s="22" t="s">
        <v>15</v>
      </c>
      <c r="B328" s="22" t="s">
        <v>193</v>
      </c>
      <c r="C328" s="22" t="s">
        <v>77</v>
      </c>
      <c r="D328" s="23">
        <v>40</v>
      </c>
      <c r="E328" s="23">
        <v>0</v>
      </c>
      <c r="F328" s="23">
        <f>D328*E328</f>
        <v>0</v>
      </c>
      <c r="G328" s="23">
        <v>0</v>
      </c>
      <c r="H328" s="23">
        <f>D328*G328</f>
        <v>0</v>
      </c>
      <c r="I328" s="23">
        <f>E328+G328</f>
        <v>0</v>
      </c>
      <c r="J328" s="23">
        <f>F328+H328</f>
        <v>0</v>
      </c>
      <c r="K328" s="18"/>
      <c r="L328" s="18"/>
    </row>
    <row r="329" spans="1:12">
      <c r="A329" s="28" t="s">
        <v>15</v>
      </c>
      <c r="B329" s="28" t="s">
        <v>194</v>
      </c>
      <c r="C329" s="28" t="s">
        <v>15</v>
      </c>
      <c r="D329" s="29"/>
      <c r="E329" s="29"/>
      <c r="F329" s="29"/>
      <c r="G329" s="29"/>
      <c r="H329" s="29"/>
      <c r="I329" s="29"/>
      <c r="J329" s="29"/>
      <c r="K329" s="18"/>
      <c r="L329" s="18"/>
    </row>
    <row r="330" spans="1:12">
      <c r="A330" s="28" t="s">
        <v>15</v>
      </c>
      <c r="B330" s="28" t="s">
        <v>195</v>
      </c>
      <c r="C330" s="28" t="s">
        <v>15</v>
      </c>
      <c r="D330" s="29"/>
      <c r="E330" s="29"/>
      <c r="F330" s="29"/>
      <c r="G330" s="29"/>
      <c r="H330" s="29"/>
      <c r="I330" s="29"/>
      <c r="J330" s="29"/>
      <c r="K330" s="18"/>
      <c r="L330" s="18"/>
    </row>
    <row r="331" spans="1:12">
      <c r="A331" s="22" t="s">
        <v>15</v>
      </c>
      <c r="B331" s="22" t="s">
        <v>196</v>
      </c>
      <c r="C331" s="22" t="s">
        <v>86</v>
      </c>
      <c r="D331" s="23">
        <v>225</v>
      </c>
      <c r="E331" s="23">
        <v>0</v>
      </c>
      <c r="F331" s="23">
        <f>D331*E331</f>
        <v>0</v>
      </c>
      <c r="G331" s="23">
        <v>0</v>
      </c>
      <c r="H331" s="23">
        <f>D331*G331</f>
        <v>0</v>
      </c>
      <c r="I331" s="23">
        <f>E331+G331</f>
        <v>0</v>
      </c>
      <c r="J331" s="23">
        <f>F331+H331</f>
        <v>0</v>
      </c>
      <c r="K331" s="18"/>
      <c r="L331" s="18"/>
    </row>
    <row r="332" spans="1:12">
      <c r="A332" s="22" t="s">
        <v>15</v>
      </c>
      <c r="B332" s="22" t="s">
        <v>207</v>
      </c>
      <c r="C332" s="22" t="s">
        <v>86</v>
      </c>
      <c r="D332" s="23">
        <v>10</v>
      </c>
      <c r="E332" s="23">
        <v>0</v>
      </c>
      <c r="F332" s="23">
        <f>D332*E332</f>
        <v>0</v>
      </c>
      <c r="G332" s="23">
        <v>0</v>
      </c>
      <c r="H332" s="23">
        <f>D332*G332</f>
        <v>0</v>
      </c>
      <c r="I332" s="23">
        <f>E332+G332</f>
        <v>0</v>
      </c>
      <c r="J332" s="23">
        <f>F332+H332</f>
        <v>0</v>
      </c>
      <c r="K332" s="18"/>
      <c r="L332" s="18"/>
    </row>
    <row r="333" spans="1:12">
      <c r="A333" s="28" t="s">
        <v>15</v>
      </c>
      <c r="B333" s="28" t="s">
        <v>197</v>
      </c>
      <c r="C333" s="28" t="s">
        <v>15</v>
      </c>
      <c r="D333" s="29"/>
      <c r="E333" s="29"/>
      <c r="F333" s="29"/>
      <c r="G333" s="29"/>
      <c r="H333" s="29"/>
      <c r="I333" s="29"/>
      <c r="J333" s="29"/>
      <c r="K333" s="18"/>
      <c r="L333" s="18"/>
    </row>
    <row r="334" spans="1:12">
      <c r="A334" s="22" t="s">
        <v>15</v>
      </c>
      <c r="B334" s="22" t="s">
        <v>198</v>
      </c>
      <c r="C334" s="22" t="s">
        <v>92</v>
      </c>
      <c r="D334" s="23">
        <v>1</v>
      </c>
      <c r="E334" s="23">
        <v>0</v>
      </c>
      <c r="F334" s="23">
        <f>D334*E334</f>
        <v>0</v>
      </c>
      <c r="G334" s="23">
        <v>0</v>
      </c>
      <c r="H334" s="23">
        <f>D334*G334</f>
        <v>0</v>
      </c>
      <c r="I334" s="23">
        <f>E334+G334</f>
        <v>0</v>
      </c>
      <c r="J334" s="23">
        <f>F334+H334</f>
        <v>0</v>
      </c>
      <c r="K334" s="18"/>
      <c r="L334" s="18"/>
    </row>
    <row r="335" spans="1:12">
      <c r="A335" s="28" t="s">
        <v>15</v>
      </c>
      <c r="B335" s="28" t="s">
        <v>199</v>
      </c>
      <c r="C335" s="28" t="s">
        <v>15</v>
      </c>
      <c r="D335" s="29"/>
      <c r="E335" s="29"/>
      <c r="F335" s="29"/>
      <c r="G335" s="29"/>
      <c r="H335" s="29"/>
      <c r="I335" s="29"/>
      <c r="J335" s="29"/>
      <c r="K335" s="18"/>
      <c r="L335" s="18"/>
    </row>
    <row r="336" spans="1:12">
      <c r="A336" s="22" t="s">
        <v>15</v>
      </c>
      <c r="B336" s="22" t="s">
        <v>200</v>
      </c>
      <c r="C336" s="22" t="s">
        <v>201</v>
      </c>
      <c r="D336" s="23">
        <v>20</v>
      </c>
      <c r="E336" s="23">
        <v>0</v>
      </c>
      <c r="F336" s="23">
        <f>D336*E336</f>
        <v>0</v>
      </c>
      <c r="G336" s="23">
        <v>0</v>
      </c>
      <c r="H336" s="23">
        <f>D336*G336</f>
        <v>0</v>
      </c>
      <c r="I336" s="23">
        <f>E336+G336</f>
        <v>0</v>
      </c>
      <c r="J336" s="23">
        <f>F336+H336</f>
        <v>0</v>
      </c>
      <c r="K336" s="18"/>
      <c r="L336" s="18"/>
    </row>
    <row r="337" spans="1:12">
      <c r="A337" s="28" t="s">
        <v>15</v>
      </c>
      <c r="B337" s="28" t="s">
        <v>202</v>
      </c>
      <c r="C337" s="28" t="s">
        <v>15</v>
      </c>
      <c r="D337" s="29"/>
      <c r="E337" s="29"/>
      <c r="F337" s="29"/>
      <c r="G337" s="29"/>
      <c r="H337" s="29"/>
      <c r="I337" s="29"/>
      <c r="J337" s="29"/>
      <c r="K337" s="18"/>
      <c r="L337" s="18"/>
    </row>
    <row r="338" spans="1:12">
      <c r="A338" s="22" t="s">
        <v>15</v>
      </c>
      <c r="B338" s="22" t="s">
        <v>203</v>
      </c>
      <c r="C338" s="22" t="s">
        <v>201</v>
      </c>
      <c r="D338" s="23">
        <v>15</v>
      </c>
      <c r="E338" s="23">
        <v>0</v>
      </c>
      <c r="F338" s="23">
        <f>D338*E338</f>
        <v>0</v>
      </c>
      <c r="G338" s="23">
        <v>0</v>
      </c>
      <c r="H338" s="23">
        <f>D338*G338</f>
        <v>0</v>
      </c>
      <c r="I338" s="23">
        <f>E338+G338</f>
        <v>0</v>
      </c>
      <c r="J338" s="23">
        <f>F338+H338</f>
        <v>0</v>
      </c>
      <c r="K338" s="18"/>
      <c r="L338" s="18"/>
    </row>
    <row r="339" spans="1:12">
      <c r="A339" s="28" t="s">
        <v>15</v>
      </c>
      <c r="B339" s="28" t="s">
        <v>208</v>
      </c>
      <c r="C339" s="28" t="s">
        <v>15</v>
      </c>
      <c r="D339" s="29"/>
      <c r="E339" s="29"/>
      <c r="F339" s="29"/>
      <c r="G339" s="29"/>
      <c r="H339" s="29"/>
      <c r="I339" s="29"/>
      <c r="J339" s="29"/>
      <c r="K339" s="18"/>
      <c r="L339" s="18"/>
    </row>
    <row r="340" spans="1:12">
      <c r="A340" s="28" t="s">
        <v>15</v>
      </c>
      <c r="B340" s="28" t="s">
        <v>209</v>
      </c>
      <c r="C340" s="28" t="s">
        <v>15</v>
      </c>
      <c r="D340" s="29"/>
      <c r="E340" s="29"/>
      <c r="F340" s="29"/>
      <c r="G340" s="29"/>
      <c r="H340" s="29"/>
      <c r="I340" s="29"/>
      <c r="J340" s="29"/>
      <c r="K340" s="18"/>
      <c r="L340" s="18"/>
    </row>
    <row r="341" spans="1:12">
      <c r="A341" s="22" t="s">
        <v>15</v>
      </c>
      <c r="B341" s="22" t="s">
        <v>143</v>
      </c>
      <c r="C341" s="22" t="s">
        <v>201</v>
      </c>
      <c r="D341" s="23">
        <v>30</v>
      </c>
      <c r="E341" s="23">
        <v>0</v>
      </c>
      <c r="F341" s="23">
        <f>D341*E341</f>
        <v>0</v>
      </c>
      <c r="G341" s="23">
        <v>0</v>
      </c>
      <c r="H341" s="23">
        <f>D341*G341</f>
        <v>0</v>
      </c>
      <c r="I341" s="23">
        <f>E341+G341</f>
        <v>0</v>
      </c>
      <c r="J341" s="23">
        <f>F341+H341</f>
        <v>0</v>
      </c>
      <c r="K341" s="18"/>
      <c r="L341" s="18"/>
    </row>
    <row r="342" spans="1:12">
      <c r="A342" s="28" t="s">
        <v>15</v>
      </c>
      <c r="B342" s="28" t="s">
        <v>204</v>
      </c>
      <c r="C342" s="28" t="s">
        <v>15</v>
      </c>
      <c r="D342" s="29"/>
      <c r="E342" s="29"/>
      <c r="F342" s="29"/>
      <c r="G342" s="29"/>
      <c r="H342" s="29"/>
      <c r="I342" s="29"/>
      <c r="J342" s="29"/>
      <c r="K342" s="18"/>
      <c r="L342" s="18"/>
    </row>
    <row r="343" spans="1:12">
      <c r="A343" s="22" t="s">
        <v>15</v>
      </c>
      <c r="B343" s="22" t="s">
        <v>15</v>
      </c>
      <c r="C343" s="22" t="s">
        <v>201</v>
      </c>
      <c r="D343" s="23">
        <v>450</v>
      </c>
      <c r="E343" s="23">
        <v>0</v>
      </c>
      <c r="F343" s="23">
        <f>D343*E343</f>
        <v>0</v>
      </c>
      <c r="G343" s="23">
        <v>0</v>
      </c>
      <c r="H343" s="23">
        <f>D343*G343</f>
        <v>0</v>
      </c>
      <c r="I343" s="23">
        <f>E343+G343</f>
        <v>0</v>
      </c>
      <c r="J343" s="23">
        <f>F343+H343</f>
        <v>0</v>
      </c>
      <c r="K343" s="18"/>
      <c r="L343" s="18"/>
    </row>
    <row r="344" spans="1:12">
      <c r="A344" s="28" t="s">
        <v>15</v>
      </c>
      <c r="B344" s="28" t="s">
        <v>212</v>
      </c>
      <c r="C344" s="28" t="s">
        <v>15</v>
      </c>
      <c r="D344" s="29"/>
      <c r="E344" s="29"/>
      <c r="F344" s="29"/>
      <c r="G344" s="29"/>
      <c r="H344" s="29"/>
      <c r="I344" s="29"/>
      <c r="J344" s="29"/>
      <c r="K344" s="18"/>
      <c r="L344" s="18"/>
    </row>
    <row r="345" spans="1:12">
      <c r="A345" s="22" t="s">
        <v>15</v>
      </c>
      <c r="B345" s="22" t="s">
        <v>213</v>
      </c>
      <c r="C345" s="22" t="s">
        <v>65</v>
      </c>
      <c r="D345" s="23">
        <v>36</v>
      </c>
      <c r="E345" s="23">
        <v>0</v>
      </c>
      <c r="F345" s="23">
        <f>D345*E345</f>
        <v>0</v>
      </c>
      <c r="G345" s="23">
        <v>0</v>
      </c>
      <c r="H345" s="23">
        <f>D345*G345</f>
        <v>0</v>
      </c>
      <c r="I345" s="23">
        <f>E345+G345</f>
        <v>0</v>
      </c>
      <c r="J345" s="23">
        <f>F345+H345</f>
        <v>0</v>
      </c>
      <c r="K345" s="18"/>
      <c r="L345" s="18"/>
    </row>
    <row r="346" spans="1:12">
      <c r="A346" s="22" t="s">
        <v>15</v>
      </c>
      <c r="B346" s="22" t="s">
        <v>214</v>
      </c>
      <c r="C346" s="22" t="s">
        <v>65</v>
      </c>
      <c r="D346" s="23">
        <v>36</v>
      </c>
      <c r="E346" s="23">
        <v>0</v>
      </c>
      <c r="F346" s="23">
        <f>D346*E346</f>
        <v>0</v>
      </c>
      <c r="G346" s="23">
        <v>0</v>
      </c>
      <c r="H346" s="23">
        <f>D346*G346</f>
        <v>0</v>
      </c>
      <c r="I346" s="23">
        <f>E346+G346</f>
        <v>0</v>
      </c>
      <c r="J346" s="23">
        <f>F346+H346</f>
        <v>0</v>
      </c>
      <c r="K346" s="18"/>
      <c r="L346" s="18"/>
    </row>
    <row r="347" spans="1:12">
      <c r="A347" s="26" t="s">
        <v>15</v>
      </c>
      <c r="B347" s="26" t="s">
        <v>215</v>
      </c>
      <c r="C347" s="26" t="s">
        <v>15</v>
      </c>
      <c r="D347" s="27"/>
      <c r="E347" s="27"/>
      <c r="F347" s="27">
        <f>SUM(F326:F346)</f>
        <v>0</v>
      </c>
      <c r="G347" s="27"/>
      <c r="H347" s="27">
        <f>SUM(H326:H346)</f>
        <v>0</v>
      </c>
      <c r="I347" s="27"/>
      <c r="J347" s="27">
        <f>SUM(J326:J346)</f>
        <v>0</v>
      </c>
      <c r="K347" s="18"/>
      <c r="L347" s="18"/>
    </row>
    <row r="348" spans="1:12" ht="16.5">
      <c r="A348" s="24" t="s">
        <v>15</v>
      </c>
      <c r="B348" s="24" t="s">
        <v>216</v>
      </c>
      <c r="C348" s="24" t="s">
        <v>15</v>
      </c>
      <c r="D348" s="25"/>
      <c r="E348" s="25"/>
      <c r="F348" s="25">
        <f>SUM(F287:F301,F303,F305:F322,F324,F326:F346)</f>
        <v>0</v>
      </c>
      <c r="G348" s="25"/>
      <c r="H348" s="25">
        <f>SUM(H287:H301,H303,H305:H322,H324,H326:H346)</f>
        <v>0</v>
      </c>
      <c r="I348" s="25"/>
      <c r="J348" s="25">
        <f>SUM(J287:J301,J303,J305:J322,J324,J326:J346)</f>
        <v>0</v>
      </c>
      <c r="K348" s="18"/>
      <c r="L348" s="18"/>
    </row>
    <row r="349" spans="1:12">
      <c r="A349" s="22" t="s">
        <v>15</v>
      </c>
      <c r="B349" s="22" t="s">
        <v>15</v>
      </c>
      <c r="C349" s="22" t="s">
        <v>15</v>
      </c>
      <c r="D349" s="23"/>
      <c r="E349" s="23"/>
      <c r="F349" s="23"/>
      <c r="G349" s="23"/>
      <c r="H349" s="23"/>
      <c r="I349" s="23">
        <f>E349+G349</f>
        <v>0</v>
      </c>
      <c r="J349" s="23">
        <f>F349+H349</f>
        <v>0</v>
      </c>
      <c r="K349" s="18"/>
      <c r="L349" s="18"/>
    </row>
    <row r="350" spans="1:12">
      <c r="A350" s="22" t="s">
        <v>15</v>
      </c>
      <c r="B350" s="22" t="s">
        <v>217</v>
      </c>
      <c r="C350" s="22" t="s">
        <v>15</v>
      </c>
      <c r="D350" s="23"/>
      <c r="E350" s="23"/>
      <c r="F350" s="23">
        <f>M8+Parametry!B33/100*F301+Parametry!B33/100*F307+Parametry!B33/100*F310+Parametry!B33/100*F311+Parametry!B33/100*F313+Parametry!B33/100*F315+Parametry!B33/100*F317+Parametry!B33/100*F320+Parametry!B33/100*F322+Parametry!B33/100*F328+Parametry!B33/100*F331+Parametry!B33/100*F332+Parametry!B33/100*F334+Parametry!B33/100*F336+Parametry!B33/100*F338+Parametry!B33/100*F341+Parametry!B33/100*F343+Parametry!B33/100*F345+Parametry!B33/100*F346</f>
        <v>0</v>
      </c>
      <c r="G350" s="23"/>
      <c r="H350" s="23"/>
      <c r="I350" s="23">
        <f>E350+G350</f>
        <v>0</v>
      </c>
      <c r="J350" s="23">
        <f>F350+H350</f>
        <v>0</v>
      </c>
      <c r="K350" s="18"/>
      <c r="L350" s="18"/>
    </row>
    <row r="351" spans="1:12">
      <c r="A351" s="20" t="s">
        <v>15</v>
      </c>
      <c r="B351" s="20" t="s">
        <v>218</v>
      </c>
      <c r="C351" s="20" t="s">
        <v>15</v>
      </c>
      <c r="D351" s="21"/>
      <c r="E351" s="21"/>
      <c r="F351" s="21">
        <f>SUM(F3,F6:F12,F14,F16:F28,F30,F32:F34,F36,F38:F90,F93,F96:F101,F103,F105:F117,F119,F121:F135,F137,F139:F196,F199,F202:F206,F208,F210:F223,F225,F227:F282,F285,F288:F301,F303,F305:F322,F324,F326:F346,F349:F350)</f>
        <v>0</v>
      </c>
      <c r="G351" s="21"/>
      <c r="H351" s="21">
        <f>SUM(H3,H6:H12,H14,H16:H28,H30,H32:H34,H36,H38:H90,H93,H96:H101,H103,H105:H117,H119,H121:H135,H137,H139:H196,H199,H202:H206,H208,H210:H223,H225,H227:H282,H285,H288:H301,H303,H305:H322,H324,H326:H346,H349:H350)</f>
        <v>0</v>
      </c>
      <c r="I351" s="21"/>
      <c r="J351" s="21">
        <f>SUM(J3,J6:J12,J14,J16:J28,J30,J32:J34,J36,J38:J90,J93,J96:J101,J103,J105:J117,J119,J121:J135,J137,J139:J196,J199,J202:J206,J208,J210:J223,J225,J227:J282,J285,J288:J301,J303,J305:J322,J324,J326:J346,J349:J350)</f>
        <v>0</v>
      </c>
      <c r="K351" s="18"/>
      <c r="L351" s="1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workbookViewId="0"/>
  </sheetViews>
  <sheetFormatPr defaultRowHeight="15"/>
  <cols>
    <col min="1" max="1" width="28.42578125" style="1" bestFit="1" customWidth="1"/>
    <col min="2" max="2" width="63.42578125" style="1" bestFit="1" customWidth="1"/>
    <col min="4" max="4" width="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 ht="26.25">
      <c r="A3" s="2" t="s">
        <v>4</v>
      </c>
      <c r="B3" s="5" t="s">
        <v>5</v>
      </c>
      <c r="C3" s="3"/>
    </row>
    <row r="4" spans="1:3" ht="26.25">
      <c r="A4" s="2" t="s">
        <v>6</v>
      </c>
      <c r="B4" s="5" t="s">
        <v>7</v>
      </c>
      <c r="C4" s="3"/>
    </row>
    <row r="5" spans="1:3">
      <c r="A5" s="2" t="s">
        <v>8</v>
      </c>
      <c r="B5" s="6" t="s">
        <v>9</v>
      </c>
      <c r="C5" s="3"/>
    </row>
    <row r="6" spans="1:3">
      <c r="A6" s="2" t="s">
        <v>10</v>
      </c>
      <c r="B6" s="6" t="s">
        <v>11</v>
      </c>
      <c r="C6" s="3"/>
    </row>
    <row r="7" spans="1:3">
      <c r="A7" s="2" t="s">
        <v>12</v>
      </c>
      <c r="B7" s="6" t="s">
        <v>13</v>
      </c>
      <c r="C7" s="3"/>
    </row>
    <row r="8" spans="1:3">
      <c r="A8" s="2" t="s">
        <v>14</v>
      </c>
      <c r="B8" s="6" t="s">
        <v>15</v>
      </c>
      <c r="C8" s="3"/>
    </row>
    <row r="9" spans="1:3">
      <c r="A9" s="2" t="s">
        <v>16</v>
      </c>
      <c r="B9" s="6" t="s">
        <v>17</v>
      </c>
      <c r="C9" s="3"/>
    </row>
    <row r="10" spans="1:3">
      <c r="A10" s="2" t="s">
        <v>18</v>
      </c>
      <c r="B10" s="6" t="s">
        <v>15</v>
      </c>
      <c r="C10" s="3"/>
    </row>
    <row r="11" spans="1:3">
      <c r="A11" s="2" t="s">
        <v>19</v>
      </c>
      <c r="B11" s="6" t="s">
        <v>20</v>
      </c>
      <c r="C11" s="3"/>
    </row>
    <row r="12" spans="1:3">
      <c r="A12" s="2" t="s">
        <v>21</v>
      </c>
      <c r="B12" s="6" t="s">
        <v>22</v>
      </c>
      <c r="C12" s="3"/>
    </row>
    <row r="13" spans="1:3">
      <c r="A13" s="2" t="s">
        <v>23</v>
      </c>
      <c r="B13" s="6" t="s">
        <v>15</v>
      </c>
      <c r="C13" s="3"/>
    </row>
    <row r="14" spans="1:3">
      <c r="A14" s="2" t="s">
        <v>24</v>
      </c>
      <c r="B14" s="6" t="s">
        <v>25</v>
      </c>
      <c r="C14" s="3"/>
    </row>
    <row r="15" spans="1:3">
      <c r="A15" s="2" t="s">
        <v>15</v>
      </c>
      <c r="B15" s="7" t="s">
        <v>15</v>
      </c>
      <c r="C15" s="3"/>
    </row>
    <row r="16" spans="1:3">
      <c r="A16" s="2" t="s">
        <v>26</v>
      </c>
      <c r="B16" s="8" t="s">
        <v>27</v>
      </c>
      <c r="C16" s="3"/>
    </row>
    <row r="17" spans="1:3">
      <c r="A17" s="2" t="s">
        <v>28</v>
      </c>
      <c r="B17" s="8" t="s">
        <v>29</v>
      </c>
      <c r="C17" s="3"/>
    </row>
    <row r="18" spans="1:3">
      <c r="A18" s="2" t="s">
        <v>30</v>
      </c>
      <c r="B18" s="8" t="s">
        <v>31</v>
      </c>
      <c r="C18" s="3"/>
    </row>
    <row r="19" spans="1:3">
      <c r="A19" s="2" t="s">
        <v>32</v>
      </c>
      <c r="B19" s="8" t="s">
        <v>33</v>
      </c>
      <c r="C19" s="3"/>
    </row>
    <row r="20" spans="1:3">
      <c r="A20" s="2" t="s">
        <v>34</v>
      </c>
      <c r="B20" s="8" t="s">
        <v>33</v>
      </c>
      <c r="C20" s="3"/>
    </row>
    <row r="21" spans="1:3">
      <c r="A21" s="2" t="s">
        <v>35</v>
      </c>
      <c r="B21" s="8" t="s">
        <v>33</v>
      </c>
      <c r="C21" s="3"/>
    </row>
    <row r="22" spans="1:3">
      <c r="A22" s="2" t="s">
        <v>36</v>
      </c>
      <c r="B22" s="8" t="s">
        <v>33</v>
      </c>
      <c r="C22" s="3"/>
    </row>
    <row r="23" spans="1:3">
      <c r="A23" s="2" t="s">
        <v>37</v>
      </c>
      <c r="B23" s="8" t="s">
        <v>33</v>
      </c>
      <c r="C23" s="3"/>
    </row>
    <row r="24" spans="1:3">
      <c r="A24" s="2" t="s">
        <v>38</v>
      </c>
      <c r="B24" s="8" t="s">
        <v>33</v>
      </c>
      <c r="C24" s="3"/>
    </row>
    <row r="25" spans="1:3">
      <c r="A25" s="2" t="s">
        <v>39</v>
      </c>
      <c r="B25" s="8" t="s">
        <v>33</v>
      </c>
      <c r="C25" s="3"/>
    </row>
    <row r="26" spans="1:3">
      <c r="A26" s="2" t="s">
        <v>40</v>
      </c>
      <c r="B26" s="8" t="s">
        <v>41</v>
      </c>
      <c r="C26" s="3"/>
    </row>
    <row r="27" spans="1:3">
      <c r="A27" s="2" t="s">
        <v>42</v>
      </c>
      <c r="B27" s="8" t="s">
        <v>33</v>
      </c>
      <c r="C27" s="3"/>
    </row>
    <row r="28" spans="1:3">
      <c r="A28" s="2" t="s">
        <v>43</v>
      </c>
      <c r="B28" s="8" t="s">
        <v>33</v>
      </c>
      <c r="C28" s="3"/>
    </row>
    <row r="29" spans="1:3">
      <c r="A29" s="2" t="s">
        <v>44</v>
      </c>
      <c r="B29" s="8" t="s">
        <v>33</v>
      </c>
      <c r="C29" s="3"/>
    </row>
    <row r="30" spans="1:3">
      <c r="A30" s="2" t="s">
        <v>45</v>
      </c>
      <c r="B30" s="8" t="s">
        <v>33</v>
      </c>
      <c r="C30" s="3"/>
    </row>
    <row r="31" spans="1:3" ht="24.75">
      <c r="A31" s="9" t="s">
        <v>46</v>
      </c>
      <c r="B31" s="8" t="s">
        <v>47</v>
      </c>
      <c r="C31" s="3"/>
    </row>
    <row r="32" spans="1:3">
      <c r="A32" s="2" t="s">
        <v>48</v>
      </c>
      <c r="B32" s="8" t="s">
        <v>49</v>
      </c>
      <c r="C32" s="3"/>
    </row>
    <row r="33" spans="1:2">
      <c r="A33" s="1" t="s">
        <v>50</v>
      </c>
      <c r="B33" s="1">
        <v>5</v>
      </c>
    </row>
  </sheetData>
  <pageMargins left="0.7" right="0.7" top="0.78740157499999996" bottom="0.78740157499999996" header="0.3" footer="0.3"/>
  <pageSetup paperSize="327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Kasparova</cp:lastModifiedBy>
  <dcterms:created xsi:type="dcterms:W3CDTF">2023-05-09T09:17:35Z</dcterms:created>
  <dcterms:modified xsi:type="dcterms:W3CDTF">2023-05-17T07:01:44Z</dcterms:modified>
</cp:coreProperties>
</file>